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Situatii economice site ABA JIU\"/>
    </mc:Choice>
  </mc:AlternateContent>
  <xr:revisionPtr revIDLastSave="0" documentId="13_ncr:1_{CD55CF90-483B-4EC8-AD5E-43C1A5F47D13}" xr6:coauthVersionLast="47" xr6:coauthVersionMax="47" xr10:uidLastSave="{00000000-0000-0000-0000-000000000000}"/>
  <bookViews>
    <workbookView xWindow="-120" yWindow="-120" windowWidth="29040" windowHeight="15840" xr2:uid="{00000000-000D-0000-FFFF-FFFF00000000}"/>
  </bookViews>
  <sheets>
    <sheet name="Centralizat" sheetId="1" r:id="rId1"/>
    <sheet name="Surse proprii"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2" i="2" l="1"/>
  <c r="L360" i="2"/>
  <c r="J360" i="2"/>
  <c r="I360" i="2"/>
  <c r="I359" i="2" s="1"/>
  <c r="I358" i="2" s="1"/>
  <c r="M359" i="2"/>
  <c r="M358" i="2" s="1"/>
  <c r="L359" i="2"/>
  <c r="L358" i="2" s="1"/>
  <c r="K359" i="2"/>
  <c r="K358" i="2" s="1"/>
  <c r="J359" i="2"/>
  <c r="J358" i="2" s="1"/>
  <c r="H359" i="2"/>
  <c r="H358" i="2" s="1"/>
  <c r="G359" i="2"/>
  <c r="F359" i="2"/>
  <c r="F358" i="2" s="1"/>
  <c r="E359" i="2"/>
  <c r="E358" i="2" s="1"/>
  <c r="G358" i="2"/>
  <c r="M355" i="2"/>
  <c r="M354" i="2" s="1"/>
  <c r="M353" i="2" s="1"/>
  <c r="L355" i="2"/>
  <c r="L354" i="2" s="1"/>
  <c r="L353" i="2" s="1"/>
  <c r="L350" i="2" s="1"/>
  <c r="K355" i="2"/>
  <c r="K354" i="2" s="1"/>
  <c r="K353" i="2" s="1"/>
  <c r="J355" i="2"/>
  <c r="J354" i="2" s="1"/>
  <c r="J353" i="2" s="1"/>
  <c r="I355" i="2"/>
  <c r="H355" i="2"/>
  <c r="H354" i="2" s="1"/>
  <c r="H353" i="2" s="1"/>
  <c r="G355" i="2"/>
  <c r="G354" i="2" s="1"/>
  <c r="G353" i="2" s="1"/>
  <c r="F355" i="2"/>
  <c r="F354" i="2" s="1"/>
  <c r="F353" i="2" s="1"/>
  <c r="E355" i="2"/>
  <c r="E354" i="2" s="1"/>
  <c r="E353" i="2" s="1"/>
  <c r="I354" i="2"/>
  <c r="I353" i="2" s="1"/>
  <c r="M351" i="2"/>
  <c r="L351" i="2"/>
  <c r="K351" i="2"/>
  <c r="J351" i="2"/>
  <c r="J350" i="2" s="1"/>
  <c r="I351" i="2"/>
  <c r="H351" i="2"/>
  <c r="H350" i="2" s="1"/>
  <c r="G351" i="2"/>
  <c r="G350" i="2" s="1"/>
  <c r="F351" i="2"/>
  <c r="F350" i="2" s="1"/>
  <c r="E351" i="2"/>
  <c r="E350" i="2" s="1"/>
  <c r="L348" i="2"/>
  <c r="L347" i="2"/>
  <c r="L345" i="2" s="1"/>
  <c r="L344" i="2" s="1"/>
  <c r="L343" i="2" s="1"/>
  <c r="J346" i="2"/>
  <c r="J345" i="2" s="1"/>
  <c r="J344" i="2" s="1"/>
  <c r="J343" i="2" s="1"/>
  <c r="M345" i="2"/>
  <c r="M344" i="2" s="1"/>
  <c r="M343" i="2" s="1"/>
  <c r="K345" i="2"/>
  <c r="K344" i="2" s="1"/>
  <c r="K343" i="2" s="1"/>
  <c r="H345" i="2"/>
  <c r="H344" i="2" s="1"/>
  <c r="H343" i="2" s="1"/>
  <c r="G345" i="2"/>
  <c r="G344" i="2" s="1"/>
  <c r="G343" i="2" s="1"/>
  <c r="F345" i="2"/>
  <c r="F344" i="2" s="1"/>
  <c r="F343" i="2" s="1"/>
  <c r="E345" i="2"/>
  <c r="E344" i="2" s="1"/>
  <c r="E343" i="2" s="1"/>
  <c r="M341" i="2"/>
  <c r="L341" i="2"/>
  <c r="K341" i="2"/>
  <c r="J341" i="2"/>
  <c r="I341" i="2"/>
  <c r="H341" i="2"/>
  <c r="G341" i="2"/>
  <c r="F341" i="2"/>
  <c r="E341" i="2"/>
  <c r="L340" i="2"/>
  <c r="L337" i="2" s="1"/>
  <c r="L332" i="2" s="1"/>
  <c r="M337" i="2"/>
  <c r="K337" i="2"/>
  <c r="J337" i="2"/>
  <c r="I337" i="2"/>
  <c r="H337" i="2"/>
  <c r="G337" i="2"/>
  <c r="F337" i="2"/>
  <c r="E337" i="2"/>
  <c r="L336" i="2"/>
  <c r="L335" i="2"/>
  <c r="I335" i="2"/>
  <c r="L334" i="2"/>
  <c r="K334" i="2"/>
  <c r="I334" i="2" s="1"/>
  <c r="I333" i="2" s="1"/>
  <c r="M333" i="2"/>
  <c r="L333" i="2"/>
  <c r="K333" i="2"/>
  <c r="J333" i="2"/>
  <c r="H333" i="2"/>
  <c r="G333" i="2"/>
  <c r="G332" i="2" s="1"/>
  <c r="F333" i="2"/>
  <c r="F332" i="2" s="1"/>
  <c r="E333" i="2"/>
  <c r="E332" i="2" s="1"/>
  <c r="M332" i="2"/>
  <c r="K332" i="2"/>
  <c r="J332" i="2"/>
  <c r="I332" i="2"/>
  <c r="H332" i="2"/>
  <c r="L331" i="2"/>
  <c r="L330" i="2"/>
  <c r="L329" i="2"/>
  <c r="L328" i="2" s="1"/>
  <c r="L327" i="2" s="1"/>
  <c r="M328" i="2"/>
  <c r="M327" i="2" s="1"/>
  <c r="K328" i="2"/>
  <c r="J328" i="2"/>
  <c r="J327" i="2" s="1"/>
  <c r="I328" i="2"/>
  <c r="I327" i="2" s="1"/>
  <c r="H328" i="2"/>
  <c r="H327" i="2" s="1"/>
  <c r="G328" i="2"/>
  <c r="G327" i="2" s="1"/>
  <c r="F328" i="2"/>
  <c r="F327" i="2" s="1"/>
  <c r="E328" i="2"/>
  <c r="E327" i="2" s="1"/>
  <c r="K327" i="2"/>
  <c r="J326" i="2"/>
  <c r="I326" i="2" s="1"/>
  <c r="I325" i="2" s="1"/>
  <c r="I324" i="2" s="1"/>
  <c r="M325" i="2"/>
  <c r="M324" i="2" s="1"/>
  <c r="L325" i="2"/>
  <c r="L324" i="2" s="1"/>
  <c r="L323" i="2" s="1"/>
  <c r="K325" i="2"/>
  <c r="K324" i="2" s="1"/>
  <c r="H325" i="2"/>
  <c r="H324" i="2" s="1"/>
  <c r="G325" i="2"/>
  <c r="F325" i="2"/>
  <c r="F324" i="2" s="1"/>
  <c r="E325" i="2"/>
  <c r="E324" i="2" s="1"/>
  <c r="G324" i="2"/>
  <c r="L321" i="2"/>
  <c r="L320" i="2"/>
  <c r="L319" i="2"/>
  <c r="M318" i="2"/>
  <c r="L318" i="2"/>
  <c r="K318" i="2"/>
  <c r="K312" i="2" s="1"/>
  <c r="J318" i="2"/>
  <c r="I318" i="2"/>
  <c r="H318" i="2"/>
  <c r="G318" i="2"/>
  <c r="F318" i="2"/>
  <c r="E318" i="2"/>
  <c r="L317" i="2"/>
  <c r="L316" i="2"/>
  <c r="L315" i="2"/>
  <c r="L314" i="2"/>
  <c r="L313" i="2" s="1"/>
  <c r="L312" i="2" s="1"/>
  <c r="M313" i="2"/>
  <c r="M312" i="2" s="1"/>
  <c r="K313" i="2"/>
  <c r="J313" i="2"/>
  <c r="I313" i="2"/>
  <c r="I312" i="2" s="1"/>
  <c r="H313" i="2"/>
  <c r="H312" i="2" s="1"/>
  <c r="G313" i="2"/>
  <c r="G312" i="2" s="1"/>
  <c r="F313" i="2"/>
  <c r="F312" i="2" s="1"/>
  <c r="E313" i="2"/>
  <c r="E312" i="2" s="1"/>
  <c r="J312" i="2"/>
  <c r="L311" i="2"/>
  <c r="L310" i="2"/>
  <c r="L309" i="2"/>
  <c r="L308" i="2"/>
  <c r="L307" i="2"/>
  <c r="L306" i="2"/>
  <c r="L305" i="2"/>
  <c r="L304" i="2"/>
  <c r="L303" i="2"/>
  <c r="M302" i="2"/>
  <c r="L302" i="2"/>
  <c r="K302" i="2"/>
  <c r="J302" i="2"/>
  <c r="I302" i="2"/>
  <c r="H302" i="2"/>
  <c r="G302" i="2"/>
  <c r="F302" i="2"/>
  <c r="E302" i="2"/>
  <c r="L301" i="2"/>
  <c r="L300" i="2"/>
  <c r="L299" i="2"/>
  <c r="L298" i="2" s="1"/>
  <c r="L297" i="2" s="1"/>
  <c r="M298" i="2"/>
  <c r="M297" i="2" s="1"/>
  <c r="K298" i="2"/>
  <c r="K297" i="2" s="1"/>
  <c r="J298" i="2"/>
  <c r="I298" i="2"/>
  <c r="H298" i="2"/>
  <c r="H297" i="2" s="1"/>
  <c r="G298" i="2"/>
  <c r="G297" i="2" s="1"/>
  <c r="F298" i="2"/>
  <c r="F297" i="2" s="1"/>
  <c r="E298" i="2"/>
  <c r="E297" i="2" s="1"/>
  <c r="J297" i="2"/>
  <c r="I297" i="2"/>
  <c r="L296" i="2"/>
  <c r="J296" i="2"/>
  <c r="I296" i="2"/>
  <c r="L295" i="2"/>
  <c r="L294" i="2" s="1"/>
  <c r="J295" i="2"/>
  <c r="I295" i="2" s="1"/>
  <c r="M294" i="2"/>
  <c r="K294" i="2"/>
  <c r="J294" i="2" s="1"/>
  <c r="I294" i="2" s="1"/>
  <c r="G294" i="2"/>
  <c r="G288" i="2" s="1"/>
  <c r="G287" i="2" s="1"/>
  <c r="E294" i="2"/>
  <c r="J293" i="2"/>
  <c r="I293" i="2" s="1"/>
  <c r="J291" i="2"/>
  <c r="I291" i="2" s="1"/>
  <c r="I289" i="2" s="1"/>
  <c r="I288" i="2" s="1"/>
  <c r="I287" i="2" s="1"/>
  <c r="J290" i="2"/>
  <c r="I290" i="2"/>
  <c r="M289" i="2"/>
  <c r="M288" i="2" s="1"/>
  <c r="L289" i="2"/>
  <c r="L288" i="2" s="1"/>
  <c r="L287" i="2" s="1"/>
  <c r="K289" i="2"/>
  <c r="K288" i="2" s="1"/>
  <c r="K287" i="2" s="1"/>
  <c r="H289" i="2"/>
  <c r="H288" i="2" s="1"/>
  <c r="G289" i="2"/>
  <c r="F289" i="2"/>
  <c r="E289" i="2"/>
  <c r="E288" i="2" s="1"/>
  <c r="F288" i="2"/>
  <c r="F287" i="2" s="1"/>
  <c r="L286" i="2"/>
  <c r="L285" i="2" s="1"/>
  <c r="M285" i="2"/>
  <c r="K285" i="2"/>
  <c r="J285" i="2"/>
  <c r="I285" i="2"/>
  <c r="H285" i="2"/>
  <c r="G285" i="2"/>
  <c r="F285" i="2"/>
  <c r="E285" i="2"/>
  <c r="J284" i="2"/>
  <c r="I284" i="2" s="1"/>
  <c r="I259" i="2" s="1"/>
  <c r="L283" i="2"/>
  <c r="L282" i="2"/>
  <c r="L281" i="2"/>
  <c r="L280" i="2"/>
  <c r="L279" i="2"/>
  <c r="L278" i="2"/>
  <c r="L277" i="2"/>
  <c r="L276" i="2"/>
  <c r="L275" i="2"/>
  <c r="L274" i="2"/>
  <c r="L273" i="2"/>
  <c r="L272" i="2"/>
  <c r="L271" i="2"/>
  <c r="L270" i="2"/>
  <c r="L269" i="2"/>
  <c r="L268" i="2"/>
  <c r="L267" i="2"/>
  <c r="L266" i="2"/>
  <c r="L259" i="2" s="1"/>
  <c r="L265" i="2"/>
  <c r="L264" i="2"/>
  <c r="L263" i="2"/>
  <c r="L262" i="2"/>
  <c r="L261" i="2"/>
  <c r="L260" i="2"/>
  <c r="M259" i="2"/>
  <c r="K259" i="2"/>
  <c r="J259" i="2"/>
  <c r="H259" i="2"/>
  <c r="G259" i="2"/>
  <c r="F259" i="2"/>
  <c r="E259" i="2"/>
  <c r="L258" i="2"/>
  <c r="L255" i="2" s="1"/>
  <c r="L257" i="2"/>
  <c r="J257" i="2"/>
  <c r="I257" i="2" s="1"/>
  <c r="L256" i="2"/>
  <c r="J256" i="2"/>
  <c r="I256" i="2" s="1"/>
  <c r="I255" i="2" s="1"/>
  <c r="M255" i="2"/>
  <c r="K255" i="2"/>
  <c r="J255" i="2"/>
  <c r="H255" i="2"/>
  <c r="G255" i="2"/>
  <c r="F255" i="2"/>
  <c r="E255" i="2"/>
  <c r="L254" i="2"/>
  <c r="L253" i="2"/>
  <c r="L252" i="2" s="1"/>
  <c r="M252" i="2"/>
  <c r="M239" i="2" s="1"/>
  <c r="K252" i="2"/>
  <c r="J252" i="2"/>
  <c r="I252" i="2"/>
  <c r="H252" i="2"/>
  <c r="G252" i="2"/>
  <c r="F252" i="2"/>
  <c r="E252" i="2"/>
  <c r="E239" i="2" s="1"/>
  <c r="L251" i="2"/>
  <c r="L250" i="2"/>
  <c r="L249" i="2"/>
  <c r="L248" i="2" s="1"/>
  <c r="M248" i="2"/>
  <c r="K248" i="2"/>
  <c r="J248" i="2"/>
  <c r="I248" i="2"/>
  <c r="H248" i="2"/>
  <c r="G248" i="2"/>
  <c r="F248" i="2"/>
  <c r="E248" i="2"/>
  <c r="L247" i="2"/>
  <c r="L246" i="2"/>
  <c r="L245" i="2"/>
  <c r="L244" i="2" s="1"/>
  <c r="M244" i="2"/>
  <c r="K244" i="2"/>
  <c r="J244" i="2"/>
  <c r="I244" i="2"/>
  <c r="H244" i="2"/>
  <c r="G244" i="2"/>
  <c r="F244" i="2"/>
  <c r="E244" i="2"/>
  <c r="L243" i="2"/>
  <c r="L242" i="2"/>
  <c r="L241" i="2"/>
  <c r="L240" i="2" s="1"/>
  <c r="M240" i="2"/>
  <c r="K240" i="2"/>
  <c r="K239" i="2" s="1"/>
  <c r="J240" i="2"/>
  <c r="J239" i="2" s="1"/>
  <c r="I240" i="2"/>
  <c r="H240" i="2"/>
  <c r="H239" i="2" s="1"/>
  <c r="G240" i="2"/>
  <c r="G239" i="2" s="1"/>
  <c r="F240" i="2"/>
  <c r="F239" i="2" s="1"/>
  <c r="E240" i="2"/>
  <c r="L238" i="2"/>
  <c r="J238" i="2"/>
  <c r="I238" i="2"/>
  <c r="L237" i="2"/>
  <c r="L236" i="2"/>
  <c r="L235" i="2" s="1"/>
  <c r="L233" i="2" s="1"/>
  <c r="M235" i="2"/>
  <c r="M233" i="2" s="1"/>
  <c r="K235" i="2"/>
  <c r="J235" i="2"/>
  <c r="J233" i="2" s="1"/>
  <c r="I235" i="2"/>
  <c r="I233" i="2" s="1"/>
  <c r="H235" i="2"/>
  <c r="H233" i="2" s="1"/>
  <c r="G235" i="2"/>
  <c r="G233" i="2" s="1"/>
  <c r="F235" i="2"/>
  <c r="F233" i="2" s="1"/>
  <c r="E235" i="2"/>
  <c r="E233" i="2" s="1"/>
  <c r="L234" i="2"/>
  <c r="K233" i="2"/>
  <c r="L232" i="2"/>
  <c r="L231" i="2" s="1"/>
  <c r="M231" i="2"/>
  <c r="K231" i="2"/>
  <c r="J231" i="2"/>
  <c r="I231" i="2"/>
  <c r="H231" i="2"/>
  <c r="G231" i="2"/>
  <c r="F231" i="2"/>
  <c r="E231" i="2"/>
  <c r="L230" i="2"/>
  <c r="L229" i="2" s="1"/>
  <c r="M229" i="2"/>
  <c r="K229" i="2"/>
  <c r="I229" i="2"/>
  <c r="H229" i="2"/>
  <c r="G229" i="2"/>
  <c r="G220" i="2" s="1"/>
  <c r="F229" i="2"/>
  <c r="E229" i="2"/>
  <c r="L228" i="2"/>
  <c r="L227" i="2"/>
  <c r="L226" i="2"/>
  <c r="L225" i="2" s="1"/>
  <c r="M225" i="2"/>
  <c r="K225" i="2"/>
  <c r="I225" i="2"/>
  <c r="H225" i="2"/>
  <c r="H220" i="2" s="1"/>
  <c r="G225" i="2"/>
  <c r="F225" i="2"/>
  <c r="E225" i="2"/>
  <c r="L224" i="2"/>
  <c r="L223" i="2"/>
  <c r="L222" i="2"/>
  <c r="L221" i="2" s="1"/>
  <c r="L220" i="2" s="1"/>
  <c r="M221" i="2"/>
  <c r="M220" i="2" s="1"/>
  <c r="K221" i="2"/>
  <c r="K220" i="2" s="1"/>
  <c r="J221" i="2"/>
  <c r="J220" i="2" s="1"/>
  <c r="I221" i="2"/>
  <c r="I220" i="2" s="1"/>
  <c r="H221" i="2"/>
  <c r="G221" i="2"/>
  <c r="F221" i="2"/>
  <c r="F220" i="2" s="1"/>
  <c r="E221" i="2"/>
  <c r="E220" i="2" s="1"/>
  <c r="L219" i="2"/>
  <c r="L218" i="2"/>
  <c r="L217" i="2"/>
  <c r="L216" i="2"/>
  <c r="M215" i="2"/>
  <c r="L215" i="2"/>
  <c r="K215" i="2"/>
  <c r="J215" i="2"/>
  <c r="I215" i="2"/>
  <c r="H215" i="2"/>
  <c r="G215" i="2"/>
  <c r="F215" i="2"/>
  <c r="E215" i="2"/>
  <c r="L214" i="2"/>
  <c r="L213" i="2"/>
  <c r="L212" i="2"/>
  <c r="L211" i="2" s="1"/>
  <c r="M211" i="2"/>
  <c r="M191" i="2" s="1"/>
  <c r="K211" i="2"/>
  <c r="J211" i="2"/>
  <c r="I211" i="2"/>
  <c r="H211" i="2"/>
  <c r="G211" i="2"/>
  <c r="G191" i="2" s="1"/>
  <c r="F211" i="2"/>
  <c r="E211" i="2"/>
  <c r="E191" i="2" s="1"/>
  <c r="L210" i="2"/>
  <c r="L209" i="2"/>
  <c r="L208" i="2"/>
  <c r="L207" i="2"/>
  <c r="L206" i="2"/>
  <c r="L205" i="2"/>
  <c r="L204" i="2"/>
  <c r="L203" i="2"/>
  <c r="L202" i="2"/>
  <c r="L201" i="2"/>
  <c r="L200" i="2"/>
  <c r="L199" i="2"/>
  <c r="L198" i="2"/>
  <c r="L197" i="2"/>
  <c r="L196" i="2"/>
  <c r="L195" i="2"/>
  <c r="L194" i="2"/>
  <c r="L193" i="2"/>
  <c r="L192" i="2" s="1"/>
  <c r="M192" i="2"/>
  <c r="K192" i="2"/>
  <c r="K191" i="2" s="1"/>
  <c r="J192" i="2"/>
  <c r="J191" i="2" s="1"/>
  <c r="I192" i="2"/>
  <c r="I191" i="2" s="1"/>
  <c r="H192" i="2"/>
  <c r="H191" i="2" s="1"/>
  <c r="G192" i="2"/>
  <c r="F192" i="2"/>
  <c r="F191" i="2" s="1"/>
  <c r="E192" i="2"/>
  <c r="L190" i="2"/>
  <c r="L189" i="2"/>
  <c r="L188" i="2"/>
  <c r="L187" i="2"/>
  <c r="L186" i="2"/>
  <c r="L185" i="2"/>
  <c r="L184" i="2"/>
  <c r="L183" i="2"/>
  <c r="L182" i="2"/>
  <c r="L181" i="2"/>
  <c r="L180" i="2"/>
  <c r="L179" i="2" s="1"/>
  <c r="M179" i="2"/>
  <c r="M151" i="2" s="1"/>
  <c r="K179" i="2"/>
  <c r="J179" i="2"/>
  <c r="I179" i="2"/>
  <c r="H179" i="2"/>
  <c r="G179" i="2"/>
  <c r="G151" i="2" s="1"/>
  <c r="F179" i="2"/>
  <c r="E179" i="2"/>
  <c r="E151" i="2" s="1"/>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s="1"/>
  <c r="M152" i="2"/>
  <c r="K152" i="2"/>
  <c r="K151" i="2" s="1"/>
  <c r="J152" i="2"/>
  <c r="J151" i="2" s="1"/>
  <c r="I152" i="2"/>
  <c r="I151" i="2" s="1"/>
  <c r="H152" i="2"/>
  <c r="H151" i="2" s="1"/>
  <c r="G152" i="2"/>
  <c r="F152" i="2"/>
  <c r="F151" i="2" s="1"/>
  <c r="E152" i="2"/>
  <c r="L150" i="2"/>
  <c r="L149" i="2"/>
  <c r="L148" i="2"/>
  <c r="L147" i="2" s="1"/>
  <c r="M147" i="2"/>
  <c r="K147" i="2"/>
  <c r="J147" i="2"/>
  <c r="I147" i="2"/>
  <c r="H147" i="2"/>
  <c r="G147" i="2"/>
  <c r="F147" i="2"/>
  <c r="E147" i="2"/>
  <c r="L146" i="2"/>
  <c r="L145" i="2"/>
  <c r="L144" i="2"/>
  <c r="L143" i="2"/>
  <c r="L142" i="2"/>
  <c r="L141" i="2"/>
  <c r="L140" i="2"/>
  <c r="L139" i="2"/>
  <c r="L138" i="2"/>
  <c r="L137" i="2"/>
  <c r="L136" i="2"/>
  <c r="L135" i="2"/>
  <c r="L134" i="2"/>
  <c r="L126" i="2" s="1"/>
  <c r="L133" i="2"/>
  <c r="L132" i="2"/>
  <c r="L131" i="2"/>
  <c r="L130" i="2"/>
  <c r="L129" i="2"/>
  <c r="L128" i="2"/>
  <c r="L127" i="2"/>
  <c r="M126" i="2"/>
  <c r="K126" i="2"/>
  <c r="J126" i="2"/>
  <c r="I126" i="2"/>
  <c r="H126" i="2"/>
  <c r="G126" i="2"/>
  <c r="F126" i="2"/>
  <c r="E126" i="2"/>
  <c r="L125" i="2"/>
  <c r="L124" i="2"/>
  <c r="L123" i="2"/>
  <c r="L122" i="2"/>
  <c r="L121" i="2"/>
  <c r="L120" i="2" s="1"/>
  <c r="M120" i="2"/>
  <c r="K120" i="2"/>
  <c r="J120" i="2"/>
  <c r="I120" i="2"/>
  <c r="H120" i="2"/>
  <c r="G120" i="2"/>
  <c r="F120" i="2"/>
  <c r="E120" i="2"/>
  <c r="L119" i="2"/>
  <c r="L118" i="2"/>
  <c r="L117" i="2"/>
  <c r="L116" i="2"/>
  <c r="L115" i="2" s="1"/>
  <c r="M115" i="2"/>
  <c r="M111" i="2" s="1"/>
  <c r="K115" i="2"/>
  <c r="J115" i="2"/>
  <c r="I115" i="2"/>
  <c r="H115" i="2"/>
  <c r="G115" i="2"/>
  <c r="F115" i="2"/>
  <c r="F111" i="2" s="1"/>
  <c r="E115" i="2"/>
  <c r="L114" i="2"/>
  <c r="L112" i="2" s="1"/>
  <c r="L111" i="2" s="1"/>
  <c r="L113" i="2"/>
  <c r="M112" i="2"/>
  <c r="K112" i="2"/>
  <c r="I112" i="2"/>
  <c r="I111" i="2" s="1"/>
  <c r="H112" i="2"/>
  <c r="H111" i="2" s="1"/>
  <c r="G112" i="2"/>
  <c r="G111" i="2" s="1"/>
  <c r="F112" i="2"/>
  <c r="E112" i="2"/>
  <c r="E111" i="2" s="1"/>
  <c r="K111" i="2"/>
  <c r="J111" i="2"/>
  <c r="J110" i="2"/>
  <c r="L110" i="2" s="1"/>
  <c r="L109" i="2"/>
  <c r="L108" i="2"/>
  <c r="L107" i="2"/>
  <c r="L106" i="2"/>
  <c r="J105" i="2"/>
  <c r="L105" i="2" s="1"/>
  <c r="I105" i="2"/>
  <c r="L104" i="2"/>
  <c r="I104" i="2"/>
  <c r="L103" i="2"/>
  <c r="J103" i="2"/>
  <c r="I103" i="2"/>
  <c r="J102" i="2"/>
  <c r="L102" i="2" s="1"/>
  <c r="I102" i="2"/>
  <c r="M101" i="2"/>
  <c r="K101" i="2"/>
  <c r="H101" i="2"/>
  <c r="G101" i="2"/>
  <c r="F101" i="2"/>
  <c r="E101" i="2"/>
  <c r="L100" i="2"/>
  <c r="J100" i="2"/>
  <c r="I100" i="2" s="1"/>
  <c r="L99" i="2"/>
  <c r="J98" i="2"/>
  <c r="L98" i="2" s="1"/>
  <c r="I98" i="2"/>
  <c r="I96" i="2" s="1"/>
  <c r="L97" i="2"/>
  <c r="M96" i="2"/>
  <c r="K96" i="2"/>
  <c r="J96" i="2"/>
  <c r="L96" i="2" s="1"/>
  <c r="H96" i="2"/>
  <c r="G96" i="2"/>
  <c r="F96" i="2"/>
  <c r="E96" i="2"/>
  <c r="L95" i="2"/>
  <c r="J95" i="2"/>
  <c r="I95" i="2"/>
  <c r="L94" i="2"/>
  <c r="L93" i="2"/>
  <c r="L92" i="2"/>
  <c r="L91" i="2"/>
  <c r="L90" i="2"/>
  <c r="L89" i="2"/>
  <c r="L88" i="2"/>
  <c r="L87" i="2"/>
  <c r="J87" i="2"/>
  <c r="I87" i="2"/>
  <c r="L86" i="2"/>
  <c r="J86" i="2"/>
  <c r="I86" i="2" s="1"/>
  <c r="L85" i="2"/>
  <c r="J85" i="2"/>
  <c r="I85" i="2"/>
  <c r="L84" i="2"/>
  <c r="L83" i="2"/>
  <c r="L82" i="2"/>
  <c r="J82" i="2"/>
  <c r="I82" i="2" s="1"/>
  <c r="L81" i="2"/>
  <c r="J80" i="2"/>
  <c r="I80" i="2" s="1"/>
  <c r="I79" i="2" s="1"/>
  <c r="M79" i="2"/>
  <c r="L79" i="2"/>
  <c r="K79" i="2"/>
  <c r="J79" i="2"/>
  <c r="H79" i="2"/>
  <c r="G79" i="2"/>
  <c r="F79" i="2"/>
  <c r="E79" i="2"/>
  <c r="L78" i="2"/>
  <c r="I78" i="2"/>
  <c r="I75" i="2" s="1"/>
  <c r="L77" i="2"/>
  <c r="L76" i="2"/>
  <c r="J76" i="2"/>
  <c r="I76" i="2"/>
  <c r="M75" i="2"/>
  <c r="K75" i="2"/>
  <c r="J75" i="2"/>
  <c r="L75" i="2" s="1"/>
  <c r="H75" i="2"/>
  <c r="G75" i="2"/>
  <c r="F75" i="2"/>
  <c r="E75" i="2"/>
  <c r="L74" i="2"/>
  <c r="L73" i="2"/>
  <c r="J73" i="2"/>
  <c r="I73" i="2" s="1"/>
  <c r="I70" i="2" s="1"/>
  <c r="L72" i="2"/>
  <c r="L71" i="2"/>
  <c r="M70" i="2"/>
  <c r="K70" i="2"/>
  <c r="J70" i="2"/>
  <c r="L70" i="2" s="1"/>
  <c r="H70" i="2"/>
  <c r="G70" i="2"/>
  <c r="F70" i="2"/>
  <c r="E70" i="2"/>
  <c r="L69" i="2"/>
  <c r="J68" i="2"/>
  <c r="J67" i="2" s="1"/>
  <c r="L67" i="2" s="1"/>
  <c r="M67" i="2"/>
  <c r="K67" i="2"/>
  <c r="H67" i="2"/>
  <c r="G67" i="2"/>
  <c r="G54" i="2" s="1"/>
  <c r="F67" i="2"/>
  <c r="E67" i="2"/>
  <c r="E54" i="2" s="1"/>
  <c r="L66" i="2"/>
  <c r="J66" i="2"/>
  <c r="I66" i="2"/>
  <c r="L65" i="2"/>
  <c r="I65" i="2"/>
  <c r="L64" i="2"/>
  <c r="I64" i="2"/>
  <c r="J63" i="2"/>
  <c r="L63" i="2" s="1"/>
  <c r="L62" i="2"/>
  <c r="J62" i="2"/>
  <c r="I62" i="2"/>
  <c r="L61" i="2"/>
  <c r="J61" i="2"/>
  <c r="I61" i="2" s="1"/>
  <c r="L60" i="2"/>
  <c r="I60" i="2"/>
  <c r="L59" i="2"/>
  <c r="I59" i="2"/>
  <c r="L58" i="2"/>
  <c r="L57" i="2"/>
  <c r="J57" i="2"/>
  <c r="I57" i="2" s="1"/>
  <c r="L56" i="2"/>
  <c r="J56" i="2"/>
  <c r="I56" i="2"/>
  <c r="M55" i="2"/>
  <c r="K55" i="2"/>
  <c r="K54" i="2" s="1"/>
  <c r="J55" i="2"/>
  <c r="L55" i="2" s="1"/>
  <c r="H55" i="2"/>
  <c r="H54" i="2" s="1"/>
  <c r="G55" i="2"/>
  <c r="F55" i="2"/>
  <c r="F54" i="2" s="1"/>
  <c r="E55" i="2"/>
  <c r="L53" i="2"/>
  <c r="I53" i="2"/>
  <c r="L52" i="2"/>
  <c r="L51" i="2"/>
  <c r="J50" i="2"/>
  <c r="I50" i="2"/>
  <c r="I45" i="2" s="1"/>
  <c r="L49" i="2"/>
  <c r="L48" i="2"/>
  <c r="L47" i="2"/>
  <c r="L46" i="2"/>
  <c r="L45" i="2" s="1"/>
  <c r="M45" i="2"/>
  <c r="K45" i="2"/>
  <c r="J45" i="2"/>
  <c r="H45" i="2"/>
  <c r="G45" i="2"/>
  <c r="F45" i="2"/>
  <c r="E45" i="2"/>
  <c r="L44" i="2"/>
  <c r="J43" i="2"/>
  <c r="J37" i="2" s="1"/>
  <c r="I43" i="2"/>
  <c r="I37" i="2" s="1"/>
  <c r="L42" i="2"/>
  <c r="L41" i="2"/>
  <c r="L40" i="2"/>
  <c r="L39" i="2"/>
  <c r="L38" i="2"/>
  <c r="L37" i="2" s="1"/>
  <c r="M37" i="2"/>
  <c r="M17" i="2" s="1"/>
  <c r="K37" i="2"/>
  <c r="H37" i="2"/>
  <c r="G37" i="2"/>
  <c r="G17" i="2" s="1"/>
  <c r="F37" i="2"/>
  <c r="E37" i="2"/>
  <c r="E17" i="2" s="1"/>
  <c r="E16" i="2" s="1"/>
  <c r="L36" i="2"/>
  <c r="L35" i="2"/>
  <c r="L34" i="2"/>
  <c r="L33" i="2"/>
  <c r="L32" i="2"/>
  <c r="L31" i="2"/>
  <c r="L30" i="2"/>
  <c r="L29" i="2"/>
  <c r="L28" i="2"/>
  <c r="L27" i="2"/>
  <c r="L26" i="2"/>
  <c r="L25" i="2"/>
  <c r="L24" i="2"/>
  <c r="L23" i="2"/>
  <c r="L22" i="2"/>
  <c r="L21" i="2"/>
  <c r="L20" i="2"/>
  <c r="L19" i="2"/>
  <c r="L18" i="2" s="1"/>
  <c r="M18" i="2"/>
  <c r="K18" i="2"/>
  <c r="J18" i="2"/>
  <c r="I18" i="2"/>
  <c r="H18" i="2"/>
  <c r="H17" i="2" s="1"/>
  <c r="H16" i="2" s="1"/>
  <c r="G18" i="2"/>
  <c r="F18" i="2"/>
  <c r="F17" i="2" s="1"/>
  <c r="E18" i="2"/>
  <c r="K17" i="2"/>
  <c r="I346" i="1"/>
  <c r="J346"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J105" i="1"/>
  <c r="I105" i="1" s="1"/>
  <c r="I66" i="1"/>
  <c r="L52" i="1"/>
  <c r="L20" i="1"/>
  <c r="L21" i="1"/>
  <c r="L22" i="1"/>
  <c r="L23" i="1"/>
  <c r="L24" i="1"/>
  <c r="L25" i="1"/>
  <c r="L26" i="1"/>
  <c r="L27" i="1"/>
  <c r="L28" i="1"/>
  <c r="L29" i="1"/>
  <c r="L30" i="1"/>
  <c r="L31" i="1"/>
  <c r="L32" i="1"/>
  <c r="L33" i="1"/>
  <c r="L34" i="1"/>
  <c r="L35" i="1"/>
  <c r="L19" i="1"/>
  <c r="J360" i="1"/>
  <c r="I360" i="1" s="1"/>
  <c r="M54" i="2" l="1"/>
  <c r="M16" i="2" s="1"/>
  <c r="J325" i="2"/>
  <c r="J324" i="2" s="1"/>
  <c r="J323" i="2" s="1"/>
  <c r="M350" i="2"/>
  <c r="L151" i="2"/>
  <c r="I239" i="2"/>
  <c r="H287" i="2"/>
  <c r="H15" i="2" s="1"/>
  <c r="J17" i="2"/>
  <c r="I17" i="2"/>
  <c r="G323" i="2"/>
  <c r="M323" i="2"/>
  <c r="E323" i="2"/>
  <c r="I350" i="2"/>
  <c r="E15" i="2"/>
  <c r="E14" i="2" s="1"/>
  <c r="E13" i="2" s="1"/>
  <c r="M287" i="2"/>
  <c r="F323" i="2"/>
  <c r="G16" i="2"/>
  <c r="G15" i="2" s="1"/>
  <c r="K16" i="2"/>
  <c r="K15" i="2" s="1"/>
  <c r="L17" i="2"/>
  <c r="I55" i="2"/>
  <c r="L239" i="2"/>
  <c r="K350" i="2"/>
  <c r="K323" i="2" s="1"/>
  <c r="F16" i="2"/>
  <c r="F15" i="2" s="1"/>
  <c r="L191" i="2"/>
  <c r="E287" i="2"/>
  <c r="H323" i="2"/>
  <c r="I63" i="2"/>
  <c r="L80" i="2"/>
  <c r="J101" i="2"/>
  <c r="L101" i="2" s="1"/>
  <c r="J289" i="2"/>
  <c r="J288" i="2" s="1"/>
  <c r="J287" i="2" s="1"/>
  <c r="I346" i="2"/>
  <c r="I345" i="2" s="1"/>
  <c r="I344" i="2" s="1"/>
  <c r="I343" i="2" s="1"/>
  <c r="I323" i="2" s="1"/>
  <c r="I68" i="2"/>
  <c r="I67" i="2" s="1"/>
  <c r="I110" i="2"/>
  <c r="I101" i="2" s="1"/>
  <c r="L68" i="2"/>
  <c r="J326" i="1"/>
  <c r="I326" i="1" s="1"/>
  <c r="J291" i="1"/>
  <c r="I291" i="1" s="1"/>
  <c r="J293" i="1"/>
  <c r="J294" i="1"/>
  <c r="J295" i="1"/>
  <c r="I295" i="1" s="1"/>
  <c r="J296" i="1"/>
  <c r="I296" i="1" s="1"/>
  <c r="I293" i="1"/>
  <c r="I294" i="1"/>
  <c r="I290" i="1"/>
  <c r="J290" i="1"/>
  <c r="J284" i="1"/>
  <c r="I284" i="1" s="1"/>
  <c r="J257" i="1"/>
  <c r="I257" i="1"/>
  <c r="I256" i="1"/>
  <c r="J256" i="1"/>
  <c r="I110" i="1"/>
  <c r="J103" i="1"/>
  <c r="I103" i="1" s="1"/>
  <c r="I104" i="1"/>
  <c r="J110" i="1"/>
  <c r="J102" i="1"/>
  <c r="I102" i="1" s="1"/>
  <c r="I100" i="1"/>
  <c r="I98" i="1"/>
  <c r="J100" i="1"/>
  <c r="J98" i="1"/>
  <c r="J95" i="1"/>
  <c r="I95" i="1"/>
  <c r="J82" i="1"/>
  <c r="I82" i="1" s="1"/>
  <c r="J85" i="1"/>
  <c r="I85" i="1" s="1"/>
  <c r="J86" i="1"/>
  <c r="I86" i="1" s="1"/>
  <c r="J87" i="1"/>
  <c r="I87" i="1" s="1"/>
  <c r="J80" i="1"/>
  <c r="I80" i="1" s="1"/>
  <c r="I78" i="1"/>
  <c r="I76" i="1"/>
  <c r="J76" i="1"/>
  <c r="J73" i="1"/>
  <c r="I73" i="1" s="1"/>
  <c r="J68" i="1"/>
  <c r="I68" i="1" s="1"/>
  <c r="I57" i="1"/>
  <c r="I62" i="1"/>
  <c r="I63" i="1"/>
  <c r="I56" i="1"/>
  <c r="J57" i="1"/>
  <c r="I59" i="1"/>
  <c r="I60" i="1"/>
  <c r="J61" i="1"/>
  <c r="I61" i="1" s="1"/>
  <c r="J62" i="1"/>
  <c r="J63" i="1"/>
  <c r="I64" i="1"/>
  <c r="I65" i="1"/>
  <c r="J66" i="1"/>
  <c r="J56" i="1"/>
  <c r="I53" i="1"/>
  <c r="I50" i="1"/>
  <c r="J50" i="1"/>
  <c r="I43" i="1"/>
  <c r="J43" i="1"/>
  <c r="E332" i="1"/>
  <c r="L336" i="1"/>
  <c r="L335" i="1"/>
  <c r="I335" i="1"/>
  <c r="K334" i="1"/>
  <c r="K333" i="1" s="1"/>
  <c r="M333" i="1"/>
  <c r="J333" i="1"/>
  <c r="H333" i="1"/>
  <c r="G333" i="1"/>
  <c r="F333" i="1"/>
  <c r="F332" i="1" s="1"/>
  <c r="E333" i="1"/>
  <c r="F14" i="2" l="1"/>
  <c r="F13" i="2" s="1"/>
  <c r="G14" i="2"/>
  <c r="G13" i="2" s="1"/>
  <c r="H14" i="2"/>
  <c r="H13" i="2" s="1"/>
  <c r="I54" i="2"/>
  <c r="I16" i="2"/>
  <c r="I15" i="2" s="1"/>
  <c r="I14" i="2" s="1"/>
  <c r="I13" i="2" s="1"/>
  <c r="M15" i="2"/>
  <c r="M14" i="2" s="1"/>
  <c r="M13" i="2" s="1"/>
  <c r="K14" i="2"/>
  <c r="K13" i="2" s="1"/>
  <c r="J54" i="2"/>
  <c r="L54" i="2" s="1"/>
  <c r="L16" i="2" s="1"/>
  <c r="L15" i="2" s="1"/>
  <c r="L14" i="2" s="1"/>
  <c r="L13" i="2" s="1"/>
  <c r="L334" i="1"/>
  <c r="L333" i="1" s="1"/>
  <c r="I334" i="1"/>
  <c r="I333" i="1" s="1"/>
  <c r="J16" i="2" l="1"/>
  <c r="J15" i="2" s="1"/>
  <c r="J14" i="2" s="1"/>
  <c r="J13" i="2" s="1"/>
  <c r="G294" i="1"/>
  <c r="J238" i="1"/>
  <c r="I238" i="1"/>
  <c r="L362" i="1" l="1"/>
  <c r="L360" i="1"/>
  <c r="L348" i="1"/>
  <c r="L347" i="1"/>
  <c r="L340" i="1"/>
  <c r="L331" i="1"/>
  <c r="L330" i="1"/>
  <c r="L329" i="1"/>
  <c r="L321" i="1"/>
  <c r="L320" i="1"/>
  <c r="L319" i="1"/>
  <c r="L317" i="1"/>
  <c r="L316" i="1"/>
  <c r="L315" i="1"/>
  <c r="L314" i="1"/>
  <c r="L311" i="1"/>
  <c r="L310" i="1"/>
  <c r="L309" i="1"/>
  <c r="L308" i="1"/>
  <c r="L307" i="1"/>
  <c r="L306" i="1"/>
  <c r="L305" i="1"/>
  <c r="L304" i="1"/>
  <c r="L303" i="1"/>
  <c r="L301" i="1"/>
  <c r="L300" i="1"/>
  <c r="L299" i="1"/>
  <c r="L296" i="1"/>
  <c r="L295" i="1"/>
  <c r="L286" i="1"/>
  <c r="L283" i="1"/>
  <c r="L282" i="1"/>
  <c r="L281" i="1"/>
  <c r="L280" i="1"/>
  <c r="L279" i="1"/>
  <c r="L278" i="1"/>
  <c r="L277" i="1"/>
  <c r="L276" i="1"/>
  <c r="L275" i="1"/>
  <c r="L274" i="1"/>
  <c r="L273" i="1"/>
  <c r="L272" i="1"/>
  <c r="L271" i="1"/>
  <c r="L270" i="1"/>
  <c r="L269" i="1"/>
  <c r="L268" i="1"/>
  <c r="L267" i="1"/>
  <c r="L266" i="1"/>
  <c r="L265" i="1"/>
  <c r="L264" i="1"/>
  <c r="L263" i="1"/>
  <c r="L262" i="1"/>
  <c r="L261" i="1"/>
  <c r="L260" i="1"/>
  <c r="L258" i="1"/>
  <c r="L257" i="1"/>
  <c r="L256" i="1"/>
  <c r="L254" i="1"/>
  <c r="L253" i="1"/>
  <c r="L251" i="1"/>
  <c r="L250" i="1"/>
  <c r="L249" i="1"/>
  <c r="L247" i="1"/>
  <c r="L246" i="1"/>
  <c r="L245" i="1"/>
  <c r="L243" i="1"/>
  <c r="L242" i="1"/>
  <c r="L241" i="1"/>
  <c r="L238" i="1"/>
  <c r="L237" i="1"/>
  <c r="L236" i="1"/>
  <c r="L234" i="1"/>
  <c r="L232" i="1"/>
  <c r="L230" i="1"/>
  <c r="L228" i="1"/>
  <c r="L227" i="1"/>
  <c r="L226" i="1"/>
  <c r="L224" i="1"/>
  <c r="L223" i="1"/>
  <c r="L222" i="1"/>
  <c r="L219" i="1"/>
  <c r="L218" i="1"/>
  <c r="L217" i="1"/>
  <c r="L216" i="1"/>
  <c r="L214" i="1"/>
  <c r="L213" i="1"/>
  <c r="L212" i="1"/>
  <c r="L210" i="1"/>
  <c r="L209" i="1"/>
  <c r="L208" i="1"/>
  <c r="L207" i="1"/>
  <c r="L206" i="1"/>
  <c r="L205" i="1"/>
  <c r="L204" i="1"/>
  <c r="L203" i="1"/>
  <c r="L202" i="1"/>
  <c r="L201" i="1"/>
  <c r="L200" i="1"/>
  <c r="L199" i="1"/>
  <c r="L198" i="1"/>
  <c r="L197" i="1"/>
  <c r="L196" i="1"/>
  <c r="L195" i="1"/>
  <c r="L194" i="1"/>
  <c r="L193" i="1"/>
  <c r="L190" i="1"/>
  <c r="L189" i="1"/>
  <c r="L188" i="1"/>
  <c r="L187" i="1"/>
  <c r="L186" i="1"/>
  <c r="L185" i="1"/>
  <c r="L184" i="1"/>
  <c r="L183" i="1"/>
  <c r="L182" i="1"/>
  <c r="L181" i="1"/>
  <c r="L180"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0" i="1"/>
  <c r="L149" i="1"/>
  <c r="L148" i="1"/>
  <c r="L146" i="1"/>
  <c r="L145" i="1"/>
  <c r="L144" i="1"/>
  <c r="L143" i="1"/>
  <c r="L142" i="1"/>
  <c r="L141" i="1"/>
  <c r="L140" i="1"/>
  <c r="L139" i="1"/>
  <c r="L138" i="1"/>
  <c r="L137" i="1"/>
  <c r="L136" i="1"/>
  <c r="L135" i="1"/>
  <c r="L134" i="1"/>
  <c r="L133" i="1"/>
  <c r="L132" i="1"/>
  <c r="L131" i="1"/>
  <c r="L130" i="1"/>
  <c r="L129" i="1"/>
  <c r="L128" i="1"/>
  <c r="L127" i="1"/>
  <c r="L125" i="1"/>
  <c r="L124" i="1"/>
  <c r="L123" i="1"/>
  <c r="L122" i="1"/>
  <c r="L121" i="1"/>
  <c r="L119" i="1"/>
  <c r="L118" i="1"/>
  <c r="L117" i="1"/>
  <c r="L116" i="1"/>
  <c r="L114" i="1"/>
  <c r="L113" i="1"/>
  <c r="L51" i="1"/>
  <c r="L49" i="1"/>
  <c r="L48" i="1"/>
  <c r="L47" i="1"/>
  <c r="L46" i="1"/>
  <c r="L44" i="1"/>
  <c r="L42" i="1"/>
  <c r="L41" i="1"/>
  <c r="L40" i="1"/>
  <c r="L39" i="1"/>
  <c r="L38" i="1"/>
  <c r="L36" i="1"/>
  <c r="I359" i="1" l="1"/>
  <c r="I358" i="1" s="1"/>
  <c r="J359" i="1"/>
  <c r="J358" i="1" s="1"/>
  <c r="K359" i="1"/>
  <c r="K358" i="1" s="1"/>
  <c r="G359" i="1"/>
  <c r="G358" i="1" s="1"/>
  <c r="M359" i="1"/>
  <c r="M358" i="1" s="1"/>
  <c r="L359" i="1"/>
  <c r="L358" i="1" s="1"/>
  <c r="H359" i="1"/>
  <c r="H358" i="1" s="1"/>
  <c r="F359" i="1"/>
  <c r="F358" i="1" s="1"/>
  <c r="E359" i="1"/>
  <c r="E358" i="1"/>
  <c r="M355" i="1"/>
  <c r="M354" i="1" s="1"/>
  <c r="M353" i="1" s="1"/>
  <c r="J355" i="1"/>
  <c r="J354" i="1" s="1"/>
  <c r="J353" i="1" s="1"/>
  <c r="F355" i="1"/>
  <c r="F354" i="1" s="1"/>
  <c r="F353" i="1" s="1"/>
  <c r="E355" i="1"/>
  <c r="E354" i="1" s="1"/>
  <c r="E353" i="1" s="1"/>
  <c r="L355" i="1"/>
  <c r="L354" i="1" s="1"/>
  <c r="L353" i="1" s="1"/>
  <c r="K355" i="1"/>
  <c r="K354" i="1" s="1"/>
  <c r="K353" i="1" s="1"/>
  <c r="I355" i="1"/>
  <c r="H355" i="1"/>
  <c r="H354" i="1" s="1"/>
  <c r="H353" i="1" s="1"/>
  <c r="G355" i="1"/>
  <c r="G354" i="1" s="1"/>
  <c r="G353" i="1" s="1"/>
  <c r="I354" i="1"/>
  <c r="I353" i="1" s="1"/>
  <c r="J351" i="1"/>
  <c r="I351" i="1"/>
  <c r="E351" i="1"/>
  <c r="M351" i="1"/>
  <c r="L351" i="1"/>
  <c r="K351" i="1"/>
  <c r="H351" i="1"/>
  <c r="G351" i="1"/>
  <c r="F351" i="1"/>
  <c r="M345" i="1"/>
  <c r="M344" i="1" s="1"/>
  <c r="M343" i="1" s="1"/>
  <c r="L345" i="1"/>
  <c r="L344" i="1" s="1"/>
  <c r="L343" i="1" s="1"/>
  <c r="I345" i="1"/>
  <c r="I344" i="1" s="1"/>
  <c r="I343" i="1" s="1"/>
  <c r="G345" i="1"/>
  <c r="G344" i="1" s="1"/>
  <c r="G343" i="1" s="1"/>
  <c r="F345" i="1"/>
  <c r="F344" i="1" s="1"/>
  <c r="F343" i="1" s="1"/>
  <c r="E345" i="1"/>
  <c r="E344" i="1" s="1"/>
  <c r="E343" i="1" s="1"/>
  <c r="K345" i="1"/>
  <c r="K344" i="1" s="1"/>
  <c r="K343" i="1" s="1"/>
  <c r="J345" i="1"/>
  <c r="J344" i="1" s="1"/>
  <c r="J343" i="1" s="1"/>
  <c r="H345" i="1"/>
  <c r="H344" i="1" s="1"/>
  <c r="H343" i="1" s="1"/>
  <c r="K341" i="1"/>
  <c r="I341" i="1"/>
  <c r="E341" i="1"/>
  <c r="M341" i="1"/>
  <c r="L341" i="1"/>
  <c r="J341" i="1"/>
  <c r="H341" i="1"/>
  <c r="G341" i="1"/>
  <c r="F341" i="1"/>
  <c r="F337" i="1"/>
  <c r="M337" i="1"/>
  <c r="M332" i="1" s="1"/>
  <c r="I337" i="1"/>
  <c r="I332" i="1" s="1"/>
  <c r="G337" i="1"/>
  <c r="G332" i="1" s="1"/>
  <c r="E337" i="1"/>
  <c r="L337" i="1"/>
  <c r="L332" i="1" s="1"/>
  <c r="K337" i="1"/>
  <c r="K332" i="1" s="1"/>
  <c r="J337" i="1"/>
  <c r="J332" i="1" s="1"/>
  <c r="H337" i="1"/>
  <c r="H332" i="1" s="1"/>
  <c r="K328" i="1"/>
  <c r="K327" i="1" s="1"/>
  <c r="L328" i="1"/>
  <c r="L327" i="1" s="1"/>
  <c r="J328" i="1"/>
  <c r="J327" i="1" s="1"/>
  <c r="F328" i="1"/>
  <c r="F327" i="1" s="1"/>
  <c r="M328" i="1"/>
  <c r="M327" i="1" s="1"/>
  <c r="I328" i="1"/>
  <c r="I327" i="1" s="1"/>
  <c r="H328" i="1"/>
  <c r="H327" i="1" s="1"/>
  <c r="G328" i="1"/>
  <c r="G327" i="1" s="1"/>
  <c r="E328" i="1"/>
  <c r="E327" i="1" s="1"/>
  <c r="M325" i="1"/>
  <c r="M324" i="1" s="1"/>
  <c r="I325" i="1"/>
  <c r="I324" i="1" s="1"/>
  <c r="G325" i="1"/>
  <c r="G324" i="1" s="1"/>
  <c r="E325" i="1"/>
  <c r="E324" i="1" s="1"/>
  <c r="L325" i="1"/>
  <c r="L324" i="1" s="1"/>
  <c r="K325" i="1"/>
  <c r="K324" i="1" s="1"/>
  <c r="J325" i="1"/>
  <c r="J324" i="1" s="1"/>
  <c r="H325" i="1"/>
  <c r="H324" i="1" s="1"/>
  <c r="F325" i="1"/>
  <c r="F324" i="1" s="1"/>
  <c r="L318" i="1"/>
  <c r="J318" i="1"/>
  <c r="M318" i="1"/>
  <c r="K318" i="1"/>
  <c r="G318" i="1"/>
  <c r="E318" i="1"/>
  <c r="I318" i="1"/>
  <c r="H318" i="1"/>
  <c r="F318" i="1"/>
  <c r="I313" i="1"/>
  <c r="G313" i="1"/>
  <c r="L313" i="1"/>
  <c r="J313" i="1"/>
  <c r="J312" i="1" s="1"/>
  <c r="H313" i="1"/>
  <c r="M313" i="1"/>
  <c r="K313" i="1"/>
  <c r="F313" i="1"/>
  <c r="E313" i="1"/>
  <c r="H302" i="1"/>
  <c r="I302" i="1"/>
  <c r="J302" i="1"/>
  <c r="L302" i="1"/>
  <c r="M302" i="1"/>
  <c r="K302" i="1"/>
  <c r="G302" i="1"/>
  <c r="E302" i="1"/>
  <c r="F302" i="1"/>
  <c r="K298" i="1"/>
  <c r="K297" i="1" s="1"/>
  <c r="I298" i="1"/>
  <c r="I297" i="1" s="1"/>
  <c r="G298" i="1"/>
  <c r="G297" i="1" s="1"/>
  <c r="E298" i="1"/>
  <c r="E297" i="1" s="1"/>
  <c r="M298" i="1"/>
  <c r="M297" i="1" s="1"/>
  <c r="L298" i="1"/>
  <c r="L297" i="1" s="1"/>
  <c r="J298" i="1"/>
  <c r="J297" i="1" s="1"/>
  <c r="H298" i="1"/>
  <c r="H297" i="1" s="1"/>
  <c r="F298" i="1"/>
  <c r="F297" i="1" s="1"/>
  <c r="M294" i="1"/>
  <c r="K294" i="1"/>
  <c r="E294" i="1"/>
  <c r="L294" i="1"/>
  <c r="G289" i="1"/>
  <c r="I289" i="1"/>
  <c r="L289" i="1"/>
  <c r="L288" i="1" s="1"/>
  <c r="J289" i="1"/>
  <c r="H289" i="1"/>
  <c r="F289" i="1"/>
  <c r="E289" i="1"/>
  <c r="M289" i="1"/>
  <c r="K289" i="1"/>
  <c r="L285" i="1"/>
  <c r="J285" i="1"/>
  <c r="I285" i="1"/>
  <c r="H285" i="1"/>
  <c r="F285" i="1"/>
  <c r="M285" i="1"/>
  <c r="K285" i="1"/>
  <c r="G285" i="1"/>
  <c r="E285" i="1"/>
  <c r="I259" i="1"/>
  <c r="M259" i="1"/>
  <c r="E259" i="1"/>
  <c r="F259" i="1"/>
  <c r="G259" i="1"/>
  <c r="H259" i="1"/>
  <c r="J255" i="1"/>
  <c r="K255" i="1"/>
  <c r="L255" i="1"/>
  <c r="H255" i="1"/>
  <c r="G255" i="1"/>
  <c r="F255" i="1"/>
  <c r="M255" i="1"/>
  <c r="I255" i="1"/>
  <c r="E255" i="1"/>
  <c r="F252" i="1"/>
  <c r="K252" i="1"/>
  <c r="J252" i="1"/>
  <c r="I252" i="1"/>
  <c r="G252" i="1"/>
  <c r="M252" i="1"/>
  <c r="L252" i="1"/>
  <c r="H252" i="1"/>
  <c r="E252" i="1"/>
  <c r="I248" i="1"/>
  <c r="J248" i="1"/>
  <c r="F248" i="1"/>
  <c r="M248" i="1"/>
  <c r="K248" i="1"/>
  <c r="G248" i="1"/>
  <c r="E248" i="1"/>
  <c r="L248" i="1"/>
  <c r="H248" i="1"/>
  <c r="M244" i="1"/>
  <c r="E244" i="1"/>
  <c r="J244" i="1"/>
  <c r="F244" i="1"/>
  <c r="K244" i="1"/>
  <c r="I244" i="1"/>
  <c r="G244" i="1"/>
  <c r="L244" i="1"/>
  <c r="H244" i="1"/>
  <c r="I240" i="1"/>
  <c r="J240" i="1"/>
  <c r="F240" i="1"/>
  <c r="M240" i="1"/>
  <c r="K240" i="1"/>
  <c r="G240" i="1"/>
  <c r="E240" i="1"/>
  <c r="L240" i="1"/>
  <c r="H240" i="1"/>
  <c r="F235" i="1"/>
  <c r="F233" i="1" s="1"/>
  <c r="K235" i="1"/>
  <c r="K233" i="1" s="1"/>
  <c r="L235" i="1"/>
  <c r="J235" i="1"/>
  <c r="H235" i="1"/>
  <c r="H233" i="1" s="1"/>
  <c r="G235" i="1"/>
  <c r="G233" i="1" s="1"/>
  <c r="M235" i="1"/>
  <c r="M233" i="1" s="1"/>
  <c r="I235" i="1"/>
  <c r="I233" i="1" s="1"/>
  <c r="E235" i="1"/>
  <c r="E233" i="1" s="1"/>
  <c r="L231" i="1"/>
  <c r="H231" i="1"/>
  <c r="G231" i="1"/>
  <c r="F231" i="1"/>
  <c r="M231" i="1"/>
  <c r="K231" i="1"/>
  <c r="J231" i="1"/>
  <c r="I231" i="1"/>
  <c r="E231" i="1"/>
  <c r="M229" i="1"/>
  <c r="L229" i="1"/>
  <c r="K229" i="1"/>
  <c r="I229" i="1"/>
  <c r="H229" i="1"/>
  <c r="G229" i="1"/>
  <c r="F229" i="1"/>
  <c r="E229" i="1"/>
  <c r="G225" i="1"/>
  <c r="H225" i="1"/>
  <c r="M225" i="1"/>
  <c r="L225" i="1"/>
  <c r="K225" i="1"/>
  <c r="I225" i="1"/>
  <c r="F225" i="1"/>
  <c r="E225" i="1"/>
  <c r="J221" i="1"/>
  <c r="J220" i="1" s="1"/>
  <c r="K221" i="1"/>
  <c r="L221" i="1"/>
  <c r="H221" i="1"/>
  <c r="G221" i="1"/>
  <c r="F221" i="1"/>
  <c r="M221" i="1"/>
  <c r="I221" i="1"/>
  <c r="E221" i="1"/>
  <c r="G215" i="1"/>
  <c r="H215" i="1"/>
  <c r="I215" i="1"/>
  <c r="M215" i="1"/>
  <c r="L215" i="1"/>
  <c r="J215" i="1"/>
  <c r="F215" i="1"/>
  <c r="E215" i="1"/>
  <c r="K215" i="1"/>
  <c r="L211" i="1"/>
  <c r="M211" i="1"/>
  <c r="E211" i="1"/>
  <c r="J211" i="1"/>
  <c r="I211" i="1"/>
  <c r="H211" i="1"/>
  <c r="F211" i="1"/>
  <c r="K211" i="1"/>
  <c r="G211" i="1"/>
  <c r="F192" i="1"/>
  <c r="G192" i="1"/>
  <c r="H192" i="1"/>
  <c r="L192" i="1"/>
  <c r="I192" i="1"/>
  <c r="J192" i="1"/>
  <c r="G179" i="1"/>
  <c r="K179" i="1"/>
  <c r="L179" i="1"/>
  <c r="M179" i="1"/>
  <c r="I179" i="1"/>
  <c r="F179" i="1"/>
  <c r="F152" i="1"/>
  <c r="G152" i="1"/>
  <c r="H152" i="1"/>
  <c r="I152" i="1"/>
  <c r="J152" i="1"/>
  <c r="L147" i="1"/>
  <c r="M147" i="1"/>
  <c r="I147" i="1"/>
  <c r="J147" i="1"/>
  <c r="H147" i="1"/>
  <c r="F147" i="1"/>
  <c r="K147" i="1"/>
  <c r="G147" i="1"/>
  <c r="H126" i="1"/>
  <c r="I126" i="1"/>
  <c r="J126" i="1"/>
  <c r="F126" i="1"/>
  <c r="K126" i="1"/>
  <c r="G126" i="1"/>
  <c r="L126" i="1"/>
  <c r="F120" i="1"/>
  <c r="G120" i="1"/>
  <c r="L120" i="1"/>
  <c r="H120" i="1"/>
  <c r="M120" i="1"/>
  <c r="K120" i="1"/>
  <c r="I120" i="1"/>
  <c r="E120" i="1"/>
  <c r="J120" i="1"/>
  <c r="K115" i="1"/>
  <c r="L115" i="1"/>
  <c r="M115" i="1"/>
  <c r="I115" i="1"/>
  <c r="J115" i="1"/>
  <c r="H115" i="1"/>
  <c r="F115" i="1"/>
  <c r="G115" i="1"/>
  <c r="M112" i="1"/>
  <c r="L112" i="1"/>
  <c r="K112" i="1"/>
  <c r="H112" i="1"/>
  <c r="I112" i="1"/>
  <c r="G112" i="1"/>
  <c r="F112" i="1"/>
  <c r="E112" i="1"/>
  <c r="H101" i="1"/>
  <c r="I101" i="1"/>
  <c r="K101" i="1"/>
  <c r="F96" i="1"/>
  <c r="K96" i="1"/>
  <c r="G96" i="1"/>
  <c r="J96" i="1"/>
  <c r="H96" i="1"/>
  <c r="M96" i="1"/>
  <c r="I96" i="1"/>
  <c r="E96" i="1"/>
  <c r="H79" i="1"/>
  <c r="M79" i="1"/>
  <c r="K79" i="1"/>
  <c r="I79" i="1"/>
  <c r="E79" i="1"/>
  <c r="J79" i="1"/>
  <c r="G79" i="1"/>
  <c r="F79" i="1"/>
  <c r="K75" i="1"/>
  <c r="H75" i="1"/>
  <c r="M75" i="1"/>
  <c r="I75" i="1"/>
  <c r="G75" i="1"/>
  <c r="E75" i="1"/>
  <c r="J75" i="1"/>
  <c r="F75" i="1"/>
  <c r="G70" i="1"/>
  <c r="H70" i="1"/>
  <c r="M70" i="1"/>
  <c r="I70" i="1"/>
  <c r="E70" i="1"/>
  <c r="J70" i="1"/>
  <c r="F70" i="1"/>
  <c r="K70" i="1"/>
  <c r="H67" i="1"/>
  <c r="M67" i="1"/>
  <c r="I67" i="1"/>
  <c r="G67" i="1"/>
  <c r="E67" i="1"/>
  <c r="K67" i="1"/>
  <c r="J67" i="1"/>
  <c r="F67" i="1"/>
  <c r="F55" i="1"/>
  <c r="G55" i="1"/>
  <c r="H55" i="1"/>
  <c r="M55" i="1"/>
  <c r="K55" i="1"/>
  <c r="I55" i="1"/>
  <c r="E55" i="1"/>
  <c r="J55" i="1"/>
  <c r="H45" i="1"/>
  <c r="I45" i="1"/>
  <c r="J45" i="1"/>
  <c r="F45" i="1"/>
  <c r="K45" i="1"/>
  <c r="G45" i="1"/>
  <c r="L45" i="1"/>
  <c r="H37" i="1"/>
  <c r="I37" i="1"/>
  <c r="J37" i="1"/>
  <c r="F37" i="1"/>
  <c r="K37" i="1"/>
  <c r="G37" i="1"/>
  <c r="L37" i="1"/>
  <c r="G18" i="1"/>
  <c r="K18" i="1"/>
  <c r="L18" i="1"/>
  <c r="M18" i="1"/>
  <c r="I18" i="1"/>
  <c r="E18" i="1"/>
  <c r="J18" i="1"/>
  <c r="F18" i="1"/>
  <c r="K288" i="1" l="1"/>
  <c r="K287" i="1" s="1"/>
  <c r="I111" i="1"/>
  <c r="J111" i="1"/>
  <c r="J191" i="1"/>
  <c r="M288" i="1"/>
  <c r="M287" i="1" s="1"/>
  <c r="F350" i="1"/>
  <c r="G350" i="1"/>
  <c r="I312" i="1"/>
  <c r="L287" i="1"/>
  <c r="H312" i="1"/>
  <c r="M220" i="1"/>
  <c r="M239" i="1"/>
  <c r="J350" i="1"/>
  <c r="G191" i="1"/>
  <c r="H288" i="1"/>
  <c r="H287" i="1" s="1"/>
  <c r="L191" i="1"/>
  <c r="L111" i="1"/>
  <c r="K350" i="1"/>
  <c r="K323" i="1" s="1"/>
  <c r="I350" i="1"/>
  <c r="H350" i="1"/>
  <c r="M350" i="1"/>
  <c r="L350" i="1"/>
  <c r="F323" i="1"/>
  <c r="M323" i="1"/>
  <c r="E323" i="1"/>
  <c r="J323" i="1"/>
  <c r="L323" i="1"/>
  <c r="K312" i="1"/>
  <c r="M312" i="1"/>
  <c r="L312" i="1"/>
  <c r="F312" i="1"/>
  <c r="F288" i="1"/>
  <c r="F287" i="1" s="1"/>
  <c r="J288" i="1"/>
  <c r="J287" i="1" s="1"/>
  <c r="E239" i="1"/>
  <c r="F220" i="1"/>
  <c r="L220" i="1"/>
  <c r="K220" i="1"/>
  <c r="E220" i="1"/>
  <c r="I191" i="1"/>
  <c r="F151" i="1"/>
  <c r="H111" i="1"/>
  <c r="F111" i="1"/>
  <c r="K54" i="1"/>
  <c r="L17" i="1"/>
  <c r="K17" i="1"/>
  <c r="J17" i="1"/>
  <c r="I17" i="1"/>
  <c r="G17" i="1"/>
  <c r="I54" i="1"/>
  <c r="H54" i="1"/>
  <c r="M111" i="1"/>
  <c r="E152" i="1"/>
  <c r="M152" i="1"/>
  <c r="M151" i="1" s="1"/>
  <c r="L152" i="1"/>
  <c r="L151" i="1" s="1"/>
  <c r="J179" i="1"/>
  <c r="J151" i="1" s="1"/>
  <c r="E192" i="1"/>
  <c r="E191" i="1" s="1"/>
  <c r="M192" i="1"/>
  <c r="M191" i="1" s="1"/>
  <c r="L233" i="1"/>
  <c r="M101" i="1"/>
  <c r="M54" i="1" s="1"/>
  <c r="G312" i="1"/>
  <c r="G323" i="1"/>
  <c r="F17" i="1"/>
  <c r="E101" i="1"/>
  <c r="E54" i="1" s="1"/>
  <c r="G111" i="1"/>
  <c r="H18" i="1"/>
  <c r="H17" i="1" s="1"/>
  <c r="E37" i="1"/>
  <c r="M37" i="1"/>
  <c r="E45" i="1"/>
  <c r="M45" i="1"/>
  <c r="E115" i="1"/>
  <c r="E111" i="1" s="1"/>
  <c r="G220" i="1"/>
  <c r="H239" i="1"/>
  <c r="K239" i="1"/>
  <c r="J239" i="1"/>
  <c r="I239" i="1"/>
  <c r="E312" i="1"/>
  <c r="E350" i="1"/>
  <c r="G101" i="1"/>
  <c r="G54" i="1" s="1"/>
  <c r="F101" i="1"/>
  <c r="F54" i="1" s="1"/>
  <c r="E147" i="1"/>
  <c r="E179" i="1"/>
  <c r="H220" i="1"/>
  <c r="L239" i="1"/>
  <c r="J259" i="1"/>
  <c r="I288" i="1"/>
  <c r="I287" i="1" s="1"/>
  <c r="G288" i="1"/>
  <c r="G287" i="1" s="1"/>
  <c r="H323" i="1"/>
  <c r="I323" i="1"/>
  <c r="H191" i="1"/>
  <c r="F191" i="1"/>
  <c r="K259" i="1"/>
  <c r="G151" i="1"/>
  <c r="E126" i="1"/>
  <c r="L259" i="1"/>
  <c r="I151" i="1"/>
  <c r="M126" i="1"/>
  <c r="J101" i="1"/>
  <c r="J54" i="1" s="1"/>
  <c r="K111" i="1"/>
  <c r="K152" i="1"/>
  <c r="K151" i="1" s="1"/>
  <c r="H179" i="1"/>
  <c r="H151" i="1" s="1"/>
  <c r="K192" i="1"/>
  <c r="K191" i="1" s="1"/>
  <c r="I220" i="1"/>
  <c r="J233" i="1"/>
  <c r="G239" i="1"/>
  <c r="F239" i="1"/>
  <c r="E288" i="1"/>
  <c r="E287" i="1" s="1"/>
  <c r="E151" i="1" l="1"/>
  <c r="E17" i="1"/>
  <c r="E16" i="1" s="1"/>
  <c r="E15" i="1" s="1"/>
  <c r="E14" i="1" s="1"/>
  <c r="E13" i="1" s="1"/>
  <c r="L16" i="1"/>
  <c r="L15" i="1" s="1"/>
  <c r="L14" i="1" s="1"/>
  <c r="L13" i="1" s="1"/>
  <c r="G16" i="1"/>
  <c r="G15" i="1" s="1"/>
  <c r="G14" i="1" s="1"/>
  <c r="G13" i="1" s="1"/>
  <c r="K16" i="1"/>
  <c r="K15" i="1" s="1"/>
  <c r="K14" i="1" s="1"/>
  <c r="K13" i="1" s="1"/>
  <c r="I16" i="1"/>
  <c r="I15" i="1" s="1"/>
  <c r="I14" i="1" s="1"/>
  <c r="I13" i="1" s="1"/>
  <c r="M17" i="1"/>
  <c r="M16" i="1" s="1"/>
  <c r="M15" i="1" s="1"/>
  <c r="M14" i="1" s="1"/>
  <c r="M13" i="1" s="1"/>
  <c r="J16" i="1"/>
  <c r="J15" i="1" s="1"/>
  <c r="J14" i="1" s="1"/>
  <c r="J13" i="1" s="1"/>
  <c r="H16" i="1"/>
  <c r="H15" i="1" s="1"/>
  <c r="H14" i="1" s="1"/>
  <c r="H13" i="1" s="1"/>
  <c r="F16" i="1"/>
  <c r="F15" i="1" s="1"/>
  <c r="F14" i="1" s="1"/>
  <c r="F13" i="1" s="1"/>
</calcChain>
</file>

<file path=xl/sharedStrings.xml><?xml version="1.0" encoding="utf-8"?>
<sst xmlns="http://schemas.openxmlformats.org/spreadsheetml/2006/main" count="1424" uniqueCount="646">
  <si>
    <t>Anexa 7</t>
  </si>
  <si>
    <t>CONTUL DE EXECUTIE AL INSTITUTIILOR PUBLICE</t>
  </si>
  <si>
    <t>Sector 01 - Buget de stat</t>
  </si>
  <si>
    <t xml:space="preserve"> </t>
  </si>
  <si>
    <t>Sursa F - Integral venituri proprii</t>
  </si>
  <si>
    <t>DENUMIREA INDICATORILOR*)</t>
  </si>
  <si>
    <t>Cod indicator</t>
  </si>
  <si>
    <t>Credite de angajament</t>
  </si>
  <si>
    <t>Credite bugetare</t>
  </si>
  <si>
    <t>Angajamente bugetare</t>
  </si>
  <si>
    <t>Angajamente legale</t>
  </si>
  <si>
    <t>Plati efectuate</t>
  </si>
  <si>
    <t>Angajamente legale de platit</t>
  </si>
  <si>
    <t>Cheltuieli efective</t>
  </si>
  <si>
    <t>A</t>
  </si>
  <si>
    <t>B</t>
  </si>
  <si>
    <t>8=6-7</t>
  </si>
  <si>
    <t xml:space="preserve">CHELTUIELI, total din care </t>
  </si>
  <si>
    <t>Capitol 70.10; Subcapitol 04; Paragraf 00</t>
  </si>
  <si>
    <t>I. CHELTUIELI DIN SURSE PROPRII</t>
  </si>
  <si>
    <t xml:space="preserve">      CHELTUIELI CURENTE (10+20+30+40+50+51+55+56+57+58+59+65)</t>
  </si>
  <si>
    <t>01</t>
  </si>
  <si>
    <t>TITLUL I  CHELTUIELI DE PERSONAL (cod 10.01+10.02+10.03)</t>
  </si>
  <si>
    <t>Cheltuieli salariale in bani  ( cod 10.01.01 la 10.01.30)</t>
  </si>
  <si>
    <t>10.01</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</si>
  <si>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</si>
  <si>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</si>
  <si>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</si>
  <si>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</si>
  <si>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</si>
  <si>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</si>
  <si>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</si>
  <si>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</si>
  <si>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</si>
  <si>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</si>
  <si>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</si>
  <si>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</si>
  <si>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</si>
  <si>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</si>
  <si>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</si>
  <si>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</si>
  <si>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</si>
  <si>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</si>
  <si>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</si>
  <si>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</si>
  <si>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</si>
  <si>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</si>
  <si>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</si>
  <si>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</si>
  <si>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Drepturi de delegare</t>
  </si>
  <si>
    <t>10.01.13</t>
  </si>
  <si>
    <t>Indemnizatii de  detasare</t>
  </si>
  <si>
    <t>10.01.14</t>
  </si>
  <si>
    <t>Alocatii pentru transportul la si de la locul de munca</t>
  </si>
  <si>
    <t>10.01.15</t>
  </si>
  <si>
    <t>Alocatii pentru locuinte</t>
  </si>
  <si>
    <t>10.01.16</t>
  </si>
  <si>
    <t>Indemnizații de hrană</t>
  </si>
  <si>
    <t>10.01.17</t>
  </si>
  <si>
    <t>Alte drepturi salariale in bani</t>
  </si>
  <si>
    <t>10.01.30</t>
  </si>
  <si>
    <t>Cheltuieli salariale in natura  ( cod 10.02.01 la 10.02.30)</t>
  </si>
  <si>
    <t>10.02</t>
  </si>
  <si>
    <t xml:space="preserve">Tichete de masa  </t>
  </si>
  <si>
    <t>10.02.01</t>
  </si>
  <si>
    <t>Norme de hrana</t>
  </si>
  <si>
    <t>10.02.02</t>
  </si>
  <si>
    <t>Uniforme si echipament obligatoriu</t>
  </si>
  <si>
    <t>10.02.03</t>
  </si>
  <si>
    <t>Locuinta de serviciu folosita de salariat si familia sa</t>
  </si>
  <si>
    <t>10.02.04</t>
  </si>
  <si>
    <t>Transportul la si de la locul de munca</t>
  </si>
  <si>
    <t>10.02.05</t>
  </si>
  <si>
    <t>Vouchere de vacanta</t>
  </si>
  <si>
    <t>10.02.06</t>
  </si>
  <si>
    <t>Alte drepturi salariale in natura</t>
  </si>
  <si>
    <t>10.02.30</t>
  </si>
  <si>
    <t>Contributii (cod 10.03.01 la 10.03.06)</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</si>
  <si>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</si>
  <si>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</si>
  <si>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</si>
  <si>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</si>
  <si>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</si>
  <si>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</si>
  <si>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</si>
  <si>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</si>
  <si>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</si>
  <si>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Prime de asigurare de viata platite de angajator</t>
  </si>
  <si>
    <t>10.03.05</t>
  </si>
  <si>
    <t>Contributii pentru concedii si indemnizatii</t>
  </si>
  <si>
    <t>10.03.06</t>
  </si>
  <si>
    <t>Contributii la Fondul de garantare a creantelor salariale</t>
  </si>
  <si>
    <t>10.03.07</t>
  </si>
  <si>
    <t>Contributii platite de angajator in numele angajatului</t>
  </si>
  <si>
    <t>10.03.08</t>
  </si>
  <si>
    <t>TITLUL II  BUNURI SI SERVICII (cod 20.01 la 20.30)</t>
  </si>
  <si>
    <t>20</t>
  </si>
  <si>
    <t>Bunuri si servicii  (cod 20.01.01 la 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</si>
  <si>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</si>
  <si>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</si>
  <si>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</si>
  <si>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</si>
  <si>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</si>
  <si>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</si>
  <si>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</si>
  <si>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</si>
  <si>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</si>
  <si>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</si>
  <si>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</si>
  <si>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</si>
  <si>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</si>
  <si>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</si>
  <si>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</si>
  <si>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</si>
  <si>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</si>
  <si>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</si>
  <si>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</si>
  <si>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</si>
  <si>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</si>
  <si>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</si>
  <si>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</si>
  <si>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</si>
  <si>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</si>
  <si>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</si>
  <si>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</si>
  <si>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</si>
  <si>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</si>
  <si>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</si>
  <si>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</si>
  <si>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</si>
  <si>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</si>
  <si>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</si>
  <si>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</si>
  <si>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</si>
  <si>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</si>
  <si>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Dezinfectanti</t>
  </si>
  <si>
    <t>20.04.04</t>
  </si>
  <si>
    <t>Bunuri de natura obiectelor de inventar  (cod 20.05.01 la 20.05.30)</t>
  </si>
  <si>
    <t>20.05</t>
  </si>
  <si>
    <t>Uniforme si echipament</t>
  </si>
  <si>
    <t>20.05.01</t>
  </si>
  <si>
    <t>Lenjerie si accesorii de pat</t>
  </si>
  <si>
    <t>20.05.03</t>
  </si>
  <si>
    <t>Alte obiecte de inventar</t>
  </si>
  <si>
    <t>20.05.30</t>
  </si>
  <si>
    <t>Deplasari, detasari, transferari  (cod 20.06.01+20.06.02)</t>
  </si>
  <si>
    <t>20.06</t>
  </si>
  <si>
    <t>Deplasari interne, detaşări, transferări</t>
  </si>
  <si>
    <t>20.06.01</t>
  </si>
  <si>
    <t>Deplasari în străinătate</t>
  </si>
  <si>
    <t>20.06.02</t>
  </si>
  <si>
    <t>Materiale de laborator</t>
  </si>
  <si>
    <t>20.09</t>
  </si>
  <si>
    <t>Cercetare-dezvoltare</t>
  </si>
  <si>
    <t>20.10</t>
  </si>
  <si>
    <t>Carti, publicatii si materiale documentare</t>
  </si>
  <si>
    <t>20.11</t>
  </si>
  <si>
    <t>Consultanta si expertiza</t>
  </si>
  <si>
    <t>20.12</t>
  </si>
  <si>
    <t>Pregatire profesionala</t>
  </si>
  <si>
    <t>20.13</t>
  </si>
  <si>
    <t>Protectia muncii</t>
  </si>
  <si>
    <t>20.14</t>
  </si>
  <si>
    <t>Munitie, furnituri si armament de natura activelor fixe pentru armată</t>
  </si>
  <si>
    <t>20.15</t>
  </si>
  <si>
    <t>Studii si cercetari</t>
  </si>
  <si>
    <t>20.16</t>
  </si>
  <si>
    <t>Plati pentru finantarea patrimoniului genetic al animalelor</t>
  </si>
  <si>
    <t>20.18</t>
  </si>
  <si>
    <t>Contribuţii ale administratiei publice locale la realizarea unor lucrări şi servicii de interes public local, in baza unor conventii sau contracte de asociere</t>
  </si>
  <si>
    <t>20.19</t>
  </si>
  <si>
    <t>Reabilitare infrastructura program inundatii pentru autoritati publice locale</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</si>
  <si>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</si>
  <si>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</si>
  <si>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</si>
  <si>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</si>
  <si>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</si>
  <si>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</si>
  <si>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</si>
  <si>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20.24.03)</t>
  </si>
  <si>
    <t>20.24</t>
  </si>
  <si>
    <t>Comisioane  si alte costuri aferente imprumuturilor externe</t>
  </si>
  <si>
    <t>20.24.01</t>
  </si>
  <si>
    <t>Comisioane  si alte costuri aferente imprumuturilor interne</t>
  </si>
  <si>
    <t>20.24.02</t>
  </si>
  <si>
    <t>Stabilirea riscului de tara</t>
  </si>
  <si>
    <t>20.24.03</t>
  </si>
  <si>
    <t>Cheltuieli judiciare si extrajudiciare derivate din actiuni in reprezentarea intereselor statului, potrivit dispozitiilor legale</t>
  </si>
  <si>
    <t>20.25</t>
  </si>
  <si>
    <t>Alte cheltuieli  (cod 20.30.01 la 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</si>
  <si>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</si>
  <si>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</si>
  <si>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</si>
  <si>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</si>
  <si>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</si>
  <si>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</si>
  <si>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</si>
  <si>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</si>
  <si>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</si>
  <si>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</si>
  <si>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</si>
  <si>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</si>
  <si>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</si>
  <si>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</si>
  <si>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</si>
  <si>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</si>
  <si>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</si>
  <si>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</si>
  <si>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</si>
  <si>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TITLUL III DOBANZI (cod 30.01+30.02+30.03)</t>
  </si>
  <si>
    <t>30</t>
  </si>
  <si>
    <t>Dobanzi aferente datoriei publice interne (cod 30.01.01+30.01.02)</t>
  </si>
  <si>
    <t>30.01</t>
  </si>
  <si>
    <t>Dobanzi aferente datoriei publice interne directe</t>
  </si>
  <si>
    <t>30.01.01</t>
  </si>
  <si>
    <t xml:space="preserve">Dobânzi aferente creditelor interne garantate </t>
  </si>
  <si>
    <t>30.01.02</t>
  </si>
  <si>
    <t>Dobanzi aferente datoriei publice externe (cod 30.02.01la 30.02.05)</t>
  </si>
  <si>
    <t>30.02</t>
  </si>
  <si>
    <t>Dobanzi, aferente datoriei publice externe directe</t>
  </si>
  <si>
    <t>30.02.01</t>
  </si>
  <si>
    <t xml:space="preserve">Dobanzi aferente creditelor externe contractate de ordonatorii de credite </t>
  </si>
  <si>
    <t>30.02.02</t>
  </si>
  <si>
    <t>Dobanzi aferente creditelor externe garantate si/sau directe subimprumutate</t>
  </si>
  <si>
    <t>30.02.03</t>
  </si>
  <si>
    <t xml:space="preserve">Dobanzi aferente datoriei publice externe locale </t>
  </si>
  <si>
    <t>30.02.05</t>
  </si>
  <si>
    <t>Alte dobanzi (cod 30.03.01la 30.03.05)</t>
  </si>
  <si>
    <t>30.03</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</si>
  <si>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</si>
  <si>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</si>
  <si>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</si>
  <si>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</si>
  <si>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</si>
  <si>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</si>
  <si>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</si>
  <si>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</si>
  <si>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opeatiunile de leasing</t>
  </si>
  <si>
    <t>30.03.05</t>
  </si>
  <si>
    <t xml:space="preserve">TITLUL IV SUBVENTII (cod 40.01 la 40.30)  </t>
  </si>
  <si>
    <t>40</t>
  </si>
  <si>
    <t>Subvenţii pe produse</t>
  </si>
  <si>
    <t>40.01</t>
  </si>
  <si>
    <t>Subvenţii pe activităţi</t>
  </si>
  <si>
    <t>40.02</t>
  </si>
  <si>
    <t>Subvenţii pentru acoperirea diferenţelor de preţ şi tarif</t>
  </si>
  <si>
    <t>40.03</t>
  </si>
  <si>
    <t>Subventii pentru sustinerea transportului feroviar public de calatori</t>
  </si>
  <si>
    <t>40.04</t>
  </si>
  <si>
    <t>Subventii pentru transportul de calatori cu metroul</t>
  </si>
  <si>
    <t>40.05</t>
  </si>
  <si>
    <t>Actiuni de ecologizare</t>
  </si>
  <si>
    <t>40.06</t>
  </si>
  <si>
    <t>Valorificarea cenusilor de pirita</t>
  </si>
  <si>
    <t>40.07</t>
  </si>
  <si>
    <t>Subvenţii pentru dobânzi la credite bancare</t>
  </si>
  <si>
    <t>40.08</t>
  </si>
  <si>
    <t>Plati catre angajatori  pentru formarea profesionala a angajatilor</t>
  </si>
  <si>
    <t>40.09</t>
  </si>
  <si>
    <t xml:space="preserve">Fonduri nerambursabile pentru crearea de noi locuri de munca </t>
  </si>
  <si>
    <t>40.10</t>
  </si>
  <si>
    <t>Prime acordate producătorilor agricoli</t>
  </si>
  <si>
    <t>40.11</t>
  </si>
  <si>
    <t>Subventii pentru completarea primelor de asigurare pentru factorii de risc din agricultura</t>
  </si>
  <si>
    <t>40.12</t>
  </si>
  <si>
    <t>Stimularea exporturilor</t>
  </si>
  <si>
    <t>40.13</t>
  </si>
  <si>
    <t>Sustinerea infrastructurii de transport</t>
  </si>
  <si>
    <t>40.14</t>
  </si>
  <si>
    <t xml:space="preserve">Sprijinirea producatorilor agricoli </t>
  </si>
  <si>
    <t>40.15</t>
  </si>
  <si>
    <t>Programe de conservare sau de inchidere a minelor</t>
  </si>
  <si>
    <t>40.16</t>
  </si>
  <si>
    <t>Programe de protectie sociala si integrare socioprofesionala a persoanelor cu handicap</t>
  </si>
  <si>
    <t>40.17</t>
  </si>
  <si>
    <t>Protectie sociala in sectorul minier</t>
  </si>
  <si>
    <t>40.18</t>
  </si>
  <si>
    <t>Plati pentru stimularea crearii de locuri de munca</t>
  </si>
  <si>
    <t>40.19</t>
  </si>
  <si>
    <t>Alte subvenţii</t>
  </si>
  <si>
    <t>40.30</t>
  </si>
  <si>
    <t>TITLUL V FONDURI DE REZERVA  (cod 50.01 la 50.04)</t>
  </si>
  <si>
    <t>50</t>
  </si>
  <si>
    <t>Fond de rezerva bugetara la dispozitia Guvernului</t>
  </si>
  <si>
    <t>50.01</t>
  </si>
  <si>
    <t>Fond de interventie la dispozitia Guvernului</t>
  </si>
  <si>
    <t>50.02</t>
  </si>
  <si>
    <t>Fond de rezerva bugetara la dispozitia autoritatilor locale</t>
  </si>
  <si>
    <t>50.04</t>
  </si>
  <si>
    <t>TITLUL VI TRANSFERURI INTRE UNITATI ALE ADMINISTRATIEI PUBLICE (cod 51.01+51.02)</t>
  </si>
  <si>
    <t>51</t>
  </si>
  <si>
    <t>Transferuri curente (cod 51.01.01 la 51.01.26)</t>
  </si>
  <si>
    <t>51.01</t>
  </si>
  <si>
    <t xml:space="preserve">Transferuri catre instituţii publice </t>
  </si>
  <si>
    <t>51.01.01</t>
  </si>
  <si>
    <t>Finantarea  de baza a invatamantului superior</t>
  </si>
  <si>
    <t>51.01.02</t>
  </si>
  <si>
    <t xml:space="preserve">Actiuni de sanatate  </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</si>
  <si>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</si>
  <si>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</si>
  <si>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</si>
  <si>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</si>
  <si>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</si>
  <si>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</si>
  <si>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</si>
  <si>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</si>
  <si>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</si>
  <si>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</si>
  <si>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</si>
  <si>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</si>
  <si>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</si>
  <si>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</si>
  <si>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</si>
  <si>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</si>
  <si>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</si>
  <si>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</si>
  <si>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</si>
  <si>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</si>
  <si>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</si>
  <si>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</si>
  <si>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</si>
  <si>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</si>
  <si>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</si>
  <si>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</si>
  <si>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</si>
  <si>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</si>
  <si>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</si>
  <si>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</si>
  <si>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</si>
  <si>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</si>
  <si>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</si>
  <si>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</si>
  <si>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</si>
  <si>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Transferuri  din bugetul asigurărilor  sociale  de stat  către bugetul fondului naţional unic de asigurări sociale de sănătate  reprezentând contribuţia  persoanelor aflate în concediu medical din cauza de accident de munca sau boala profesionala</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</si>
  <si>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</si>
  <si>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</si>
  <si>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</si>
  <si>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</si>
  <si>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</si>
  <si>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</si>
  <si>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</si>
  <si>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 xml:space="preserve">Programe pentru sanatate </t>
  </si>
  <si>
    <t>51.01.25</t>
  </si>
  <si>
    <t xml:space="preserve">Transferuri privind contributia de asigurari sociale de sanatate pentru persoanele aflate in concediu pentru cresterea copilului </t>
  </si>
  <si>
    <t>51,01,26</t>
  </si>
  <si>
    <t>Transferuri de capital  (cod 51.02.01 la 51.02.11)</t>
  </si>
  <si>
    <t>51.02</t>
  </si>
  <si>
    <t xml:space="preserve">Finantarea străzilor care se vor amenaja în perimetrele destinate construcţiilor de cvartale de locuinţe noi </t>
  </si>
  <si>
    <t>51.02.01</t>
  </si>
  <si>
    <t>Finantarea investiţiilor finanţate parţial din împrumuturi externe</t>
  </si>
  <si>
    <t>51.02.02</t>
  </si>
  <si>
    <t>Programul pentru pietruirea drumurilor si  alimentarea cu apă a satelor</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</si>
  <si>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</si>
  <si>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</si>
  <si>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</si>
  <si>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</si>
  <si>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</si>
  <si>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</si>
  <si>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</si>
  <si>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</si>
  <si>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</si>
  <si>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de urgenta</t>
  </si>
  <si>
    <t>51.02.08</t>
  </si>
  <si>
    <t>Finanţarea acţiunilor privind reducerea riscului seismic al construcţiilor existente cu destinatie de locuinta</t>
  </si>
  <si>
    <t>51.02.09</t>
  </si>
  <si>
    <t>Plati din contul creditelor garantate si/sau subimprumutate</t>
  </si>
  <si>
    <t>51.02.10</t>
  </si>
  <si>
    <t>Programe multianuale de mediu si gospodarire a apelor</t>
  </si>
  <si>
    <t>51.02.14</t>
  </si>
  <si>
    <t>TITLUL VII ALTE TRANSFERURI (cod 55.01+55.02+55.03)</t>
  </si>
  <si>
    <t>55</t>
  </si>
  <si>
    <t>A. Transferuri interne (cod 55.01.01 la 55.01.18)</t>
  </si>
  <si>
    <t>55.01</t>
  </si>
  <si>
    <t>Restructurarea industriei de aparare</t>
  </si>
  <si>
    <t>55.01.01</t>
  </si>
  <si>
    <t>Sprijin financiar pentru activitatea Comitetului Olimpic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</si>
  <si>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</si>
  <si>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</si>
  <si>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</si>
  <si>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</si>
  <si>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</si>
  <si>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</si>
  <si>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</si>
  <si>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</si>
  <si>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</si>
  <si>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</si>
  <si>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</si>
  <si>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</si>
  <si>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</si>
  <si>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</si>
  <si>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</si>
  <si>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</si>
  <si>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</si>
  <si>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 xml:space="preserve"> Cofinantarea   asistentei  financiare nerambursabile post aderare de la  Comunitatea Europeana </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</si>
  <si>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</si>
  <si>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</si>
  <si>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</si>
  <si>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</si>
  <si>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</si>
  <si>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</si>
  <si>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</si>
  <si>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</si>
  <si>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</si>
  <si>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</si>
  <si>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</si>
  <si>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</si>
  <si>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</si>
  <si>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</si>
  <si>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</si>
  <si>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B. Transferuri curente in strainatate (catre organizatii internationale) (cod 55.02.01 la 55.02.04)</t>
  </si>
  <si>
    <t>55.02</t>
  </si>
  <si>
    <t>Contributii si cotizatii la organisme internationale</t>
  </si>
  <si>
    <t>55.02.01</t>
  </si>
  <si>
    <t>Cooperare economica internationala</t>
  </si>
  <si>
    <t>55.02.02</t>
  </si>
  <si>
    <t>Alte transferuri curente in strainatate</t>
  </si>
  <si>
    <t>55.02.04</t>
  </si>
  <si>
    <t>C.</t>
  </si>
  <si>
    <t>Contributia Romaniei la bugetul U.E.(cod 55.03.01 la 55.03.10)</t>
  </si>
  <si>
    <t>55.03</t>
  </si>
  <si>
    <t>Contributii din taxe vamale</t>
  </si>
  <si>
    <t>55.03.01</t>
  </si>
  <si>
    <t>Contributii din resursa bazata pe TVA</t>
  </si>
  <si>
    <t>55.03.02</t>
  </si>
  <si>
    <t>Contributii din resursa bazata pe VNB</t>
  </si>
  <si>
    <t>55.03.03</t>
  </si>
  <si>
    <t>Alte contributii</t>
  </si>
  <si>
    <t>55.03.10</t>
  </si>
  <si>
    <t>TITLUL VIII PROIECTE CU FINANTARE DIN FONDURI EXTERNE NERAMBURSABILE POSTADERARE (cod 56.03 la 56.17)</t>
  </si>
  <si>
    <t>56</t>
  </si>
  <si>
    <t>Programe din Fondul de Coeziune (FC) (cod 56.03.01 la 56.03.03)</t>
  </si>
  <si>
    <t>56.03</t>
  </si>
  <si>
    <t>Finantare nationala</t>
  </si>
  <si>
    <t>56.03.01</t>
  </si>
  <si>
    <t>Finantarea Uniunii Europene</t>
  </si>
  <si>
    <t>56.03.02</t>
  </si>
  <si>
    <t>Cheltuieli neeligibile (finantare ANAR)</t>
  </si>
  <si>
    <t>56.03.03</t>
  </si>
  <si>
    <t>Programe Instrument European de Vecinatate si Parteneriat  ENPI</t>
  </si>
  <si>
    <t>Finantere nationala</t>
  </si>
  <si>
    <t>56.08.01</t>
  </si>
  <si>
    <t xml:space="preserve">Finantare externa nerambursabila </t>
  </si>
  <si>
    <t>56.08.02</t>
  </si>
  <si>
    <t>Cheltuieli neeligibile</t>
  </si>
  <si>
    <t>56.08.03</t>
  </si>
  <si>
    <t>Fondul de Solidaritate al Uniunii Europene</t>
  </si>
  <si>
    <t>56.16.02</t>
  </si>
  <si>
    <t>Mecanismul Financiar SEE</t>
  </si>
  <si>
    <t>56.17</t>
  </si>
  <si>
    <t>56.17.03</t>
  </si>
  <si>
    <t>TITLUL IX  ASISTENTA SOCIALA  (cod 57.01+57.02)</t>
  </si>
  <si>
    <t>57</t>
  </si>
  <si>
    <t>Asigurari sociale</t>
  </si>
  <si>
    <t>57.01</t>
  </si>
  <si>
    <t>Ajutoare sociale (cod 57.02.01+57.02.02)</t>
  </si>
  <si>
    <t>57.02</t>
  </si>
  <si>
    <t xml:space="preserve"> Ajutoare sociale in numerar</t>
  </si>
  <si>
    <t>57.02.01</t>
  </si>
  <si>
    <t xml:space="preserve"> Ajutoare sociale in natura</t>
  </si>
  <si>
    <t>57.02.02</t>
  </si>
  <si>
    <t>Tichete de creșă și tichete sociale pentru grădiniță</t>
  </si>
  <si>
    <t>57.02.03</t>
  </si>
  <si>
    <t>TITLUL X PROIECTE CU FINANTARE DIN FONDURI EXTERNE NERAMBURSABILE AFERENTE CADRULUI FINANCIAR 2014 - 2020 (cod. 58.01 la 58.16)</t>
  </si>
  <si>
    <t>Programe din Fondul European de Dezvoltare Regionala</t>
  </si>
  <si>
    <t>58.01.01</t>
  </si>
  <si>
    <t>58.01.02</t>
  </si>
  <si>
    <t>58.01.03</t>
  </si>
  <si>
    <t>Programe din Fondul  Social European  (FSE)</t>
  </si>
  <si>
    <t>58.02</t>
  </si>
  <si>
    <t>Finantarea nationala</t>
  </si>
  <si>
    <t>58.02.01</t>
  </si>
  <si>
    <t>Finantarea externa nerambursabila</t>
  </si>
  <si>
    <t>58.02.02</t>
  </si>
  <si>
    <t>58.02.03</t>
  </si>
  <si>
    <t>Programe din Fondul de Coeziune (FC) (cod 58.03.01 la 58.03.03)</t>
  </si>
  <si>
    <t>58.03.01</t>
  </si>
  <si>
    <t>58.03.02</t>
  </si>
  <si>
    <t>58.03.03</t>
  </si>
  <si>
    <t>Programul IPA</t>
  </si>
  <si>
    <t>58,11,01</t>
  </si>
  <si>
    <t>58,11,02</t>
  </si>
  <si>
    <t xml:space="preserve">Alte facilitati si instrumente postaderare  </t>
  </si>
  <si>
    <t>58.16.01</t>
  </si>
  <si>
    <t>58.16.02</t>
  </si>
  <si>
    <t>58.16.03</t>
  </si>
  <si>
    <t>TITLUL XI ALTE CHELTUIELI (cod 59.01 la 59.24)</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</si>
  <si>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</si>
  <si>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</si>
  <si>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</si>
  <si>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</si>
  <si>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</si>
  <si>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</si>
  <si>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</si>
  <si>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</si>
  <si>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</si>
  <si>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</si>
  <si>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</si>
  <si>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</si>
  <si>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</si>
  <si>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</si>
  <si>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</si>
  <si>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</si>
  <si>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</si>
  <si>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</si>
  <si>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</si>
  <si>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</si>
  <si>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</si>
  <si>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</si>
  <si>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59.11</t>
  </si>
  <si>
    <t>Sustinerea cultelor</t>
  </si>
  <si>
    <t>59.12</t>
  </si>
  <si>
    <t>Contributia statului,  pentru sprijinirea Bisericii Ortodoxe Romane din afara granitelor</t>
  </si>
  <si>
    <t>59.13</t>
  </si>
  <si>
    <t>Contributia statului la salarizarea personalului de cult</t>
  </si>
  <si>
    <t>59.14</t>
  </si>
  <si>
    <t>Contributii la salarizarea personalului neclerical</t>
  </si>
  <si>
    <t>59.15</t>
  </si>
  <si>
    <t>Promovarea imaginii şi intereselor româneşti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</si>
  <si>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</si>
  <si>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</si>
  <si>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</si>
  <si>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</si>
  <si>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</si>
  <si>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</si>
  <si>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</si>
  <si>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</si>
  <si>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</si>
  <si>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</si>
  <si>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</si>
  <si>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</si>
  <si>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59.22</t>
  </si>
  <si>
    <t xml:space="preserve">    </t>
  </si>
  <si>
    <t>Finantarea Ansamblului" Memorialul victimelor comunismului si al rezistentei Sighet"</t>
  </si>
  <si>
    <t>59.23</t>
  </si>
  <si>
    <t>Finantarea ansamblului "Memorialul revolutiei -Decembrie 1989"din municipiul Timisoara</t>
  </si>
  <si>
    <t>59.24</t>
  </si>
  <si>
    <t>Contributii pentru persoane cu handicap neincadrate</t>
  </si>
  <si>
    <t>59.40</t>
  </si>
  <si>
    <t>TITLUL XII CHELTUIELI AFERENTE PROGRAMELOR CU FINANTARE RAMBURSABILA</t>
  </si>
  <si>
    <t>65</t>
  </si>
  <si>
    <t>Cheltuieli aferente programelor cu finantare rambursabila (BDCE V)</t>
  </si>
  <si>
    <t>65.01</t>
  </si>
  <si>
    <t>CHELTUIELI DE CAPITAL (cod 71+72)</t>
  </si>
  <si>
    <t>70</t>
  </si>
  <si>
    <t>TITLUL XIII  ACTIVE NEFINANCIARE (cod 71.01+71.02)</t>
  </si>
  <si>
    <t>71</t>
  </si>
  <si>
    <t>Active fixe (cod 71.01.01 la 71.01.30)</t>
  </si>
  <si>
    <t>71.01</t>
  </si>
  <si>
    <t>Constructii</t>
  </si>
  <si>
    <t>71.01.01</t>
  </si>
  <si>
    <t xml:space="preserve">Maşini, echipamente si mijloace de transport </t>
  </si>
  <si>
    <t>71.01.02</t>
  </si>
  <si>
    <t>Mobilier, aparatura birotica si alte active corporale</t>
  </si>
  <si>
    <t>71.01.03</t>
  </si>
  <si>
    <t>Alte active fixe (iunclusiv reparatii capitale)</t>
  </si>
  <si>
    <t>71.01.30</t>
  </si>
  <si>
    <t>Stocuri (cod 71.02.01)</t>
  </si>
  <si>
    <t>71.02</t>
  </si>
  <si>
    <t>Rezerve de stat şi de mobilizare</t>
  </si>
  <si>
    <t>71.02.01</t>
  </si>
  <si>
    <t>Reparatii capitale</t>
  </si>
  <si>
    <t>71.03</t>
  </si>
  <si>
    <t>TITLUL XIV ACTIVE FINANCIARE (cod 72.01)</t>
  </si>
  <si>
    <t>72</t>
  </si>
  <si>
    <t>Active financiare (cod 72.01.01)</t>
  </si>
  <si>
    <t>72.01</t>
  </si>
  <si>
    <t>Participare la capitalul social al societatilor comerciale</t>
  </si>
  <si>
    <t>72.01.01</t>
  </si>
  <si>
    <t>TITLUL XV FONDUL NATIONAL DE DEZVOLTARE</t>
  </si>
  <si>
    <t>75</t>
  </si>
  <si>
    <t>TITLUL XVI OPERATIUNI FINANCIARE (cod 80+81)</t>
  </si>
  <si>
    <t>79</t>
  </si>
  <si>
    <t>TITLUL XVII ÎMPRUMUTURI (cod 80.01 la 80.09)</t>
  </si>
  <si>
    <t>80</t>
  </si>
  <si>
    <t>Împrumuturi acordate pentru obiective aprobate prin conventii bilaterale si interguvernamentale</t>
  </si>
  <si>
    <t>80.01</t>
  </si>
  <si>
    <t>Împrumuturi pentru persoane cu statut de refugiat</t>
  </si>
  <si>
    <t>80.02</t>
  </si>
  <si>
    <t>Împrumuturi pentru institutii si servicii publice sau activitati finantate integral din venituri proprii</t>
  </si>
  <si>
    <t>80.03</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</si>
  <si>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</si>
  <si>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</si>
  <si>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</si>
  <si>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</si>
  <si>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</si>
  <si>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</si>
  <si>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</si>
  <si>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</si>
  <si>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</si>
  <si>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80.08</t>
  </si>
  <si>
    <t>Imprumuturi acordate de agentiile guvernamentale si  administrate prin agentii de credit</t>
  </si>
  <si>
    <t>80.09</t>
  </si>
  <si>
    <t>TITLUL XVIII RAMBURSARI DE CREDITE (cod 81.01+81.02)</t>
  </si>
  <si>
    <t>81</t>
  </si>
  <si>
    <t>Rambursari de credite externe (cod 81.01.01 la 81.01.06)</t>
  </si>
  <si>
    <t>81.01</t>
  </si>
  <si>
    <t>Rambursari de credite externe contractate de ordonatorii de credite</t>
  </si>
  <si>
    <t>81.01.01</t>
  </si>
  <si>
    <t xml:space="preserve">Rambursari de credite externe garantate si directe subimprumutate </t>
  </si>
  <si>
    <t>81.01.02</t>
  </si>
  <si>
    <t>Rambursari de credite aferente datoriei publice externe locale</t>
  </si>
  <si>
    <t>81.01.05</t>
  </si>
  <si>
    <t>Diferenţe de curs aferente datoriei publice externe</t>
  </si>
  <si>
    <t>81.01.06</t>
  </si>
  <si>
    <t>Rambursari de credite interne (cod 81.02.01 la 81.02.05)</t>
  </si>
  <si>
    <t>81.02</t>
  </si>
  <si>
    <t>Rambursari de credite interne garantate</t>
  </si>
  <si>
    <t>81.02.01</t>
  </si>
  <si>
    <t>Diferenţe de curs aferente datoriei publice interne</t>
  </si>
  <si>
    <t>81.02.02</t>
  </si>
  <si>
    <t>Rambursari de credite aferente datoriei publice interne  locale</t>
  </si>
  <si>
    <t>81.02.05</t>
  </si>
  <si>
    <t>II.</t>
  </si>
  <si>
    <t>CHELTUIELI DIN BUGETUL DE STAT, total din care:</t>
  </si>
  <si>
    <t>Alte cheltuieli cu bunuri si servicii (servicii de cadastru si intabulare)</t>
  </si>
  <si>
    <t>TITLUL VIII PROIECTE CU FINANTARE DIN FONDURI EXTERNE NERAMBURSABILE POSTADERARE (cod 56.03)</t>
  </si>
  <si>
    <t>Programe din Fondul de Coeziune (FC)</t>
  </si>
  <si>
    <t>TITLUL IX PROIECTE CU FINANTARE DIN FONDURI EXTERNE NERAMBURSABILE AFERENTE CADRULUI FINANCIAR 2014 - 2020 (cod. 58.01 la 58.16)</t>
  </si>
  <si>
    <t>Alte active fixe</t>
  </si>
  <si>
    <t>Capitol 80.10 Subcapitol 01 Paragraf 06</t>
  </si>
  <si>
    <t>Prevenirea si combaterea inundatiilor si ingheturilor  (stocul de aparare de la bugetul de stat)</t>
  </si>
  <si>
    <t>TITLUL XIX PLATI EFECTUATE IN ANII PRECEDENTI SI RECUPERATE IN ANUL CURENT</t>
  </si>
  <si>
    <t>85</t>
  </si>
  <si>
    <t>Plati efectuate in anii precedenti si recuperate in anul curent aferente cheltuielilor curente si operatiunilor financiare ale altor institutii publice</t>
  </si>
  <si>
    <t>Plăţi efectuate în anii precedenţi şi recuperate în anul curent aferente cheltuielilor curente şi operaţiunilor financiare ale altor instituţii publice</t>
  </si>
  <si>
    <t>85.01.03</t>
  </si>
  <si>
    <t>Plăţi efectuate în anii precedenţi şi recuperate în anul curent aferente cheltuielilor de capital ale altor instituţii publice</t>
  </si>
  <si>
    <t>85.01.04</t>
  </si>
  <si>
    <t>Plăţi efectuate în anii precedenţi şi recuperate în anul curent aferente fondurilor externe nerambursabile</t>
  </si>
  <si>
    <t>85.01.05</t>
  </si>
  <si>
    <t>(bugetul de stat, bugetele locale, bugetul asigurarilor sociale de stat,  bugetul asigurarilor pentru  somaj, bugetul  Fondului national unic de asigurari sociale de sanatate,</t>
  </si>
  <si>
    <t xml:space="preserve"> credite externe, credite interne, fonduri externe nerambursabile, venituri proprii, venituri proprii si subventii). </t>
  </si>
  <si>
    <t>Conducatorul compartimentului  financiar- contabil</t>
  </si>
  <si>
    <t>Administratia Bazinala de Apa</t>
  </si>
  <si>
    <t>anuale aprobate la finele perioadei de raportare</t>
  </si>
  <si>
    <t>trimestriale cumulate</t>
  </si>
  <si>
    <t xml:space="preserve">  Conducatorul institutiei</t>
  </si>
  <si>
    <t>Ec.TONICA Cristian</t>
  </si>
  <si>
    <t>Sef serviciu contabilitate</t>
  </si>
  <si>
    <t>Ec.NISTOR Aurel</t>
  </si>
  <si>
    <t xml:space="preserve">                Intocmit</t>
  </si>
  <si>
    <t xml:space="preserve">                Ec.BOLDEANU Alice</t>
  </si>
  <si>
    <t>`</t>
  </si>
  <si>
    <t>Programe din Fondul European de Dezvoltare Regionala (FEDR)</t>
  </si>
  <si>
    <t>la data de 30.06.2021</t>
  </si>
  <si>
    <t>Dr.Ing.TALAU Marin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</si>
</sst>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i/>
      <sz val="11"/>
      <name val="Arial"/>
      <family val="2"/>
      <charset val="238"/>
    </font>
    <font>
      <sz val="11"/>
      <name val="Arial"/>
      <family val="2"/>
      <charset val="238"/>
    </font>
    <font>
      <sz val="10"/>
      <name val="Arial"/>
      <family val="2"/>
      <charset val="238"/>
    </font>
    <font>
      <b/>
      <sz val="14"/>
      <name val="Arial"/>
      <family val="2"/>
    </font>
    <font>
      <b/>
      <i/>
      <sz val="12"/>
      <name val="Arial"/>
      <family val="2"/>
    </font>
    <font>
      <b/>
      <sz val="12"/>
      <name val="Arial"/>
      <family val="2"/>
    </font>
    <font>
      <b/>
      <sz val="11"/>
      <name val="Arial"/>
      <family val="2"/>
    </font>
    <font>
      <i/>
      <sz val="10"/>
      <name val="Arial"/>
      <family val="2"/>
      <charset val="238"/>
    </font>
    <font>
      <b/>
      <sz val="10"/>
      <name val="Arial"/>
      <family val="2"/>
    </font>
    <font>
      <b/>
      <sz val="10"/>
      <name val="Arial"/>
      <family val="2"/>
      <charset val="238"/>
    </font>
    <font>
      <sz val="10"/>
      <name val="Arial"/>
      <family val="2"/>
    </font>
    <font>
      <b/>
      <strike/>
      <sz val="10"/>
      <name val="Arial"/>
      <family val="2"/>
      <charset val="238"/>
    </font>
    <font>
      <sz val="10"/>
      <color indexed="8"/>
      <name val="Arial"/>
      <family val="2"/>
      <charset val="238"/>
    </font>
    <font>
      <b/>
      <sz val="10"/>
      <color theme="1"/>
      <name val="Arial"/>
      <family val="2"/>
    </font>
    <font>
      <sz val="10"/>
      <color theme="1"/>
      <name val="Arial"/>
      <family val="2"/>
      <charset val="238"/>
    </font>
    <font>
      <sz val="10"/>
      <color theme="1"/>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bgColor rgb="FF000000"/>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3" fillId="0" borderId="0"/>
    <xf numFmtId="0" fontId="3" fillId="0" borderId="0"/>
    <xf numFmtId="0" fontId="3" fillId="0" borderId="0"/>
    <xf numFmtId="0" fontId="3" fillId="0" borderId="0"/>
  </cellStyleXfs>
  <cellXfs count="187">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4" fillId="0" borderId="0" xfId="1" applyFont="1"/>
    <xf numFmtId="0" fontId="5" fillId="0" borderId="0" xfId="1" applyFont="1"/>
    <xf numFmtId="3" fontId="3" fillId="0" borderId="0" xfId="0" applyNumberFormat="1" applyFont="1"/>
    <xf numFmtId="3" fontId="6" fillId="0" borderId="0" xfId="0" applyNumberFormat="1" applyFont="1"/>
    <xf numFmtId="0" fontId="8"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9" fillId="0" borderId="0" xfId="0" applyFont="1" applyAlignment="1">
      <alignment horizontal="center"/>
    </xf>
    <xf numFmtId="0" fontId="8" fillId="2" borderId="0" xfId="0" applyFont="1" applyFill="1" applyAlignment="1">
      <alignment horizontal="left" vertical="top"/>
    </xf>
    <xf numFmtId="0" fontId="3" fillId="2" borderId="0" xfId="0" applyFont="1" applyFill="1" applyAlignment="1">
      <alignment horizontal="left" vertical="top"/>
    </xf>
    <xf numFmtId="0" fontId="3" fillId="2" borderId="0" xfId="0" applyFont="1" applyFill="1" applyAlignment="1">
      <alignment horizontal="left"/>
    </xf>
    <xf numFmtId="0" fontId="9" fillId="2" borderId="0" xfId="0" applyFont="1" applyFill="1" applyAlignment="1">
      <alignment horizontal="center"/>
    </xf>
    <xf numFmtId="3" fontId="9" fillId="2" borderId="0" xfId="0" applyNumberFormat="1" applyFont="1" applyFill="1" applyAlignment="1">
      <alignment horizontal="center"/>
    </xf>
    <xf numFmtId="3" fontId="3" fillId="2" borderId="0" xfId="0" applyNumberFormat="1" applyFont="1" applyFill="1"/>
    <xf numFmtId="0" fontId="10" fillId="2" borderId="0" xfId="0" applyFont="1" applyFill="1" applyAlignment="1">
      <alignment horizontal="left"/>
    </xf>
    <xf numFmtId="0" fontId="3" fillId="2" borderId="0" xfId="0" applyFont="1" applyFill="1"/>
    <xf numFmtId="0" fontId="10" fillId="0" borderId="5" xfId="0" applyFont="1" applyBorder="1" applyAlignment="1">
      <alignment horizontal="center" vertical="top" wrapText="1"/>
    </xf>
    <xf numFmtId="0" fontId="10" fillId="4" borderId="5" xfId="0" applyFont="1" applyFill="1" applyBorder="1" applyAlignment="1">
      <alignment horizontal="center" vertical="top" wrapText="1"/>
    </xf>
    <xf numFmtId="0" fontId="10" fillId="4" borderId="6" xfId="0" applyFont="1" applyFill="1" applyBorder="1" applyAlignment="1">
      <alignment horizontal="center" vertical="top"/>
    </xf>
    <xf numFmtId="0" fontId="10" fillId="2" borderId="4" xfId="0" applyFont="1" applyFill="1" applyBorder="1" applyAlignment="1">
      <alignment horizontal="center" vertical="top"/>
    </xf>
    <xf numFmtId="0" fontId="10" fillId="2" borderId="5" xfId="0" applyFont="1" applyFill="1" applyBorder="1" applyAlignment="1">
      <alignment horizontal="left" vertical="top"/>
    </xf>
    <xf numFmtId="0" fontId="10" fillId="2" borderId="5" xfId="0" applyFont="1" applyFill="1" applyBorder="1" applyAlignment="1">
      <alignment horizontal="center" vertical="top"/>
    </xf>
    <xf numFmtId="0" fontId="10" fillId="2" borderId="5" xfId="0" applyFont="1" applyFill="1" applyBorder="1" applyAlignment="1">
      <alignment horizontal="center" vertical="top" wrapText="1"/>
    </xf>
    <xf numFmtId="3" fontId="10" fillId="2" borderId="5" xfId="2" applyNumberFormat="1" applyFont="1" applyFill="1" applyBorder="1" applyAlignment="1">
      <alignment vertical="top"/>
    </xf>
    <xf numFmtId="3" fontId="10" fillId="2" borderId="6" xfId="2" applyNumberFormat="1" applyFont="1" applyFill="1" applyBorder="1" applyAlignment="1">
      <alignment vertical="top"/>
    </xf>
    <xf numFmtId="0" fontId="10" fillId="2" borderId="4" xfId="0" quotePrefix="1" applyFont="1" applyFill="1" applyBorder="1" applyAlignment="1">
      <alignment horizontal="left" vertical="top"/>
    </xf>
    <xf numFmtId="49" fontId="10" fillId="2" borderId="5" xfId="0" applyNumberFormat="1" applyFont="1" applyFill="1" applyBorder="1" applyAlignment="1">
      <alignment horizontal="left" vertical="top"/>
    </xf>
    <xf numFmtId="0" fontId="10" fillId="2" borderId="5" xfId="0" quotePrefix="1" applyFont="1" applyFill="1" applyBorder="1" applyAlignment="1">
      <alignment horizontal="center" vertical="top" wrapText="1"/>
    </xf>
    <xf numFmtId="49" fontId="10" fillId="2" borderId="5" xfId="0" applyNumberFormat="1" applyFont="1" applyFill="1" applyBorder="1" applyAlignment="1">
      <alignment vertical="top"/>
    </xf>
    <xf numFmtId="0" fontId="10" fillId="2" borderId="4" xfId="0" applyFont="1" applyFill="1" applyBorder="1" applyAlignment="1">
      <alignment vertical="top"/>
    </xf>
    <xf numFmtId="0" fontId="10" fillId="2" borderId="4" xfId="0" applyFont="1" applyFill="1" applyBorder="1" applyAlignment="1">
      <alignment horizontal="left" vertical="top"/>
    </xf>
    <xf numFmtId="16" fontId="10" fillId="2" borderId="5" xfId="0" quotePrefix="1" applyNumberFormat="1" applyFont="1" applyFill="1" applyBorder="1" applyAlignment="1">
      <alignment horizontal="center" vertical="top"/>
    </xf>
    <xf numFmtId="0" fontId="3" fillId="2" borderId="4" xfId="0" applyFont="1" applyFill="1" applyBorder="1" applyAlignment="1">
      <alignment vertical="top"/>
    </xf>
    <xf numFmtId="0" fontId="10" fillId="2" borderId="5" xfId="0" applyFont="1" applyFill="1" applyBorder="1" applyAlignment="1">
      <alignment vertical="top"/>
    </xf>
    <xf numFmtId="0" fontId="3" fillId="2" borderId="5" xfId="0" applyFont="1" applyFill="1" applyBorder="1" applyAlignment="1">
      <alignment vertical="top"/>
    </xf>
    <xf numFmtId="49" fontId="3" fillId="2" borderId="5" xfId="0" applyNumberFormat="1" applyFont="1" applyFill="1" applyBorder="1" applyAlignment="1">
      <alignment horizontal="center" vertical="top"/>
    </xf>
    <xf numFmtId="3" fontId="3" fillId="5" borderId="5" xfId="0" applyNumberFormat="1" applyFont="1" applyFill="1" applyBorder="1" applyAlignment="1">
      <alignment vertical="top"/>
    </xf>
    <xf numFmtId="3" fontId="3" fillId="5" borderId="6" xfId="0" applyNumberFormat="1" applyFont="1" applyFill="1" applyBorder="1" applyAlignment="1">
      <alignment vertical="top"/>
    </xf>
    <xf numFmtId="49" fontId="3" fillId="2" borderId="4" xfId="0" applyNumberFormat="1" applyFont="1" applyFill="1" applyBorder="1" applyAlignment="1">
      <alignment horizontal="left" vertical="top"/>
    </xf>
    <xf numFmtId="49" fontId="3" fillId="2" borderId="5" xfId="0" applyNumberFormat="1" applyFont="1" applyFill="1" applyBorder="1" applyAlignment="1">
      <alignment horizontal="left" vertical="top"/>
    </xf>
    <xf numFmtId="49" fontId="10" fillId="2" borderId="4" xfId="0" applyNumberFormat="1" applyFont="1" applyFill="1" applyBorder="1" applyAlignment="1">
      <alignment horizontal="left" vertical="top"/>
    </xf>
    <xf numFmtId="49" fontId="10" fillId="2" borderId="5" xfId="0" applyNumberFormat="1" applyFont="1" applyFill="1" applyBorder="1" applyAlignment="1">
      <alignment horizontal="center" vertical="top"/>
    </xf>
    <xf numFmtId="49" fontId="10" fillId="2" borderId="5" xfId="0" quotePrefix="1" applyNumberFormat="1" applyFont="1" applyFill="1" applyBorder="1" applyAlignment="1">
      <alignment horizontal="left" vertical="top"/>
    </xf>
    <xf numFmtId="3" fontId="10" fillId="2" borderId="5" xfId="0" applyNumberFormat="1" applyFont="1" applyFill="1" applyBorder="1" applyAlignment="1">
      <alignment vertical="top"/>
    </xf>
    <xf numFmtId="3" fontId="10" fillId="2" borderId="6" xfId="0" applyNumberFormat="1" applyFont="1" applyFill="1" applyBorder="1" applyAlignment="1">
      <alignment vertical="top"/>
    </xf>
    <xf numFmtId="0" fontId="3" fillId="2" borderId="4" xfId="0" applyFont="1" applyFill="1" applyBorder="1" applyAlignment="1">
      <alignment horizontal="left" vertical="top"/>
    </xf>
    <xf numFmtId="49" fontId="3" fillId="2" borderId="5" xfId="0" quotePrefix="1" applyNumberFormat="1" applyFont="1" applyFill="1" applyBorder="1" applyAlignment="1">
      <alignment horizontal="left" vertical="top"/>
    </xf>
    <xf numFmtId="0" fontId="10" fillId="2" borderId="5" xfId="0" quotePrefix="1" applyFont="1" applyFill="1" applyBorder="1" applyAlignment="1">
      <alignment vertical="top" wrapText="1"/>
    </xf>
    <xf numFmtId="3" fontId="10" fillId="0" borderId="5" xfId="0" applyNumberFormat="1" applyFont="1" applyBorder="1" applyAlignment="1">
      <alignment horizontal="right" vertical="top"/>
    </xf>
    <xf numFmtId="3" fontId="10" fillId="0" borderId="6" xfId="0" applyNumberFormat="1" applyFont="1" applyBorder="1" applyAlignment="1">
      <alignment horizontal="right" vertical="top"/>
    </xf>
    <xf numFmtId="0" fontId="3" fillId="2" borderId="5" xfId="0" applyFont="1" applyFill="1" applyBorder="1" applyAlignment="1">
      <alignment vertical="top" wrapText="1"/>
    </xf>
    <xf numFmtId="49" fontId="9" fillId="2" borderId="5" xfId="0" applyNumberFormat="1" applyFont="1" applyFill="1" applyBorder="1" applyAlignment="1">
      <alignment horizontal="left" vertical="top"/>
    </xf>
    <xf numFmtId="0" fontId="9" fillId="2" borderId="5" xfId="0" applyFont="1" applyFill="1" applyBorder="1" applyAlignment="1">
      <alignment vertical="top"/>
    </xf>
    <xf numFmtId="49" fontId="9" fillId="2" borderId="5" xfId="0" applyNumberFormat="1" applyFont="1" applyFill="1" applyBorder="1" applyAlignment="1">
      <alignment horizontal="center" vertical="top"/>
    </xf>
    <xf numFmtId="3" fontId="10" fillId="2" borderId="5" xfId="0" applyNumberFormat="1" applyFont="1" applyFill="1" applyBorder="1" applyAlignment="1">
      <alignment horizontal="right" vertical="top"/>
    </xf>
    <xf numFmtId="3" fontId="10" fillId="2" borderId="6" xfId="0" applyNumberFormat="1" applyFont="1" applyFill="1" applyBorder="1" applyAlignment="1">
      <alignment horizontal="right" vertical="top"/>
    </xf>
    <xf numFmtId="3" fontId="3" fillId="2" borderId="5" xfId="2" applyNumberFormat="1" applyFill="1" applyBorder="1" applyAlignment="1">
      <alignment vertical="top"/>
    </xf>
    <xf numFmtId="3" fontId="3" fillId="2" borderId="6" xfId="2" applyNumberFormat="1" applyFill="1" applyBorder="1" applyAlignment="1">
      <alignment vertical="top"/>
    </xf>
    <xf numFmtId="49" fontId="10" fillId="2" borderId="5" xfId="0" applyNumberFormat="1" applyFont="1" applyFill="1" applyBorder="1" applyAlignment="1">
      <alignment horizontal="center" vertical="top" wrapText="1"/>
    </xf>
    <xf numFmtId="0" fontId="12" fillId="2" borderId="4" xfId="0" applyFont="1" applyFill="1" applyBorder="1" applyAlignment="1">
      <alignment vertical="top"/>
    </xf>
    <xf numFmtId="0" fontId="12" fillId="2" borderId="5" xfId="0" applyFont="1" applyFill="1" applyBorder="1" applyAlignment="1">
      <alignment vertical="top"/>
    </xf>
    <xf numFmtId="0" fontId="13" fillId="2" borderId="5" xfId="0" applyFont="1" applyFill="1" applyBorder="1" applyAlignment="1">
      <alignment vertical="top"/>
    </xf>
    <xf numFmtId="49" fontId="3" fillId="2" borderId="5" xfId="0" applyNumberFormat="1" applyFont="1" applyFill="1" applyBorder="1" applyAlignment="1">
      <alignment horizontal="left" vertical="top" wrapText="1"/>
    </xf>
    <xf numFmtId="49" fontId="3" fillId="2" borderId="5" xfId="0" quotePrefix="1" applyNumberFormat="1" applyFont="1" applyFill="1" applyBorder="1" applyAlignment="1">
      <alignment horizontal="center" vertical="top"/>
    </xf>
    <xf numFmtId="49" fontId="10" fillId="2" borderId="5" xfId="0" applyNumberFormat="1" applyFont="1" applyFill="1" applyBorder="1" applyAlignment="1">
      <alignment horizontal="left" vertical="top" wrapText="1"/>
    </xf>
    <xf numFmtId="49" fontId="12" fillId="2" borderId="4" xfId="0" applyNumberFormat="1" applyFont="1" applyFill="1" applyBorder="1" applyAlignment="1">
      <alignment horizontal="left" vertical="top"/>
    </xf>
    <xf numFmtId="49" fontId="12" fillId="2" borderId="5" xfId="0" applyNumberFormat="1" applyFont="1" applyFill="1" applyBorder="1" applyAlignment="1">
      <alignment horizontal="left" vertical="top"/>
    </xf>
    <xf numFmtId="0" fontId="3" fillId="2" borderId="5" xfId="0" applyFont="1" applyFill="1" applyBorder="1" applyAlignment="1">
      <alignment horizontal="left" vertical="top" wrapText="1"/>
    </xf>
    <xf numFmtId="49" fontId="10" fillId="2" borderId="4" xfId="0" applyNumberFormat="1" applyFont="1" applyFill="1" applyBorder="1" applyAlignment="1">
      <alignment vertical="top" wrapText="1"/>
    </xf>
    <xf numFmtId="3" fontId="10" fillId="2" borderId="5" xfId="0" applyNumberFormat="1" applyFont="1" applyFill="1" applyBorder="1" applyAlignment="1">
      <alignment vertical="top" wrapText="1"/>
    </xf>
    <xf numFmtId="3" fontId="10" fillId="2" borderId="6" xfId="0" applyNumberFormat="1" applyFont="1" applyFill="1" applyBorder="1" applyAlignment="1">
      <alignment vertical="top" wrapText="1"/>
    </xf>
    <xf numFmtId="0" fontId="3" fillId="0" borderId="5" xfId="0" applyFont="1" applyBorder="1" applyAlignment="1">
      <alignment vertical="top"/>
    </xf>
    <xf numFmtId="3" fontId="3" fillId="2" borderId="5" xfId="3" applyNumberFormat="1" applyFill="1" applyBorder="1" applyAlignment="1">
      <alignment vertical="top" wrapText="1"/>
    </xf>
    <xf numFmtId="0" fontId="11" fillId="2" borderId="5" xfId="0" applyFont="1" applyFill="1" applyBorder="1" applyAlignment="1">
      <alignment horizontal="center" vertical="top"/>
    </xf>
    <xf numFmtId="3" fontId="3" fillId="2" borderId="5" xfId="3" applyNumberFormat="1" applyFill="1" applyBorder="1" applyAlignment="1">
      <alignment horizontal="justify" vertical="top" wrapText="1"/>
    </xf>
    <xf numFmtId="0" fontId="3" fillId="2" borderId="5" xfId="0" applyFont="1" applyFill="1" applyBorder="1" applyAlignment="1">
      <alignment horizontal="justify" vertical="top" wrapText="1"/>
    </xf>
    <xf numFmtId="2" fontId="10" fillId="2" borderId="5" xfId="0" applyNumberFormat="1" applyFont="1" applyFill="1" applyBorder="1" applyAlignment="1">
      <alignment horizontal="center" vertical="top"/>
    </xf>
    <xf numFmtId="3" fontId="9" fillId="2" borderId="5" xfId="2" applyNumberFormat="1" applyFont="1" applyFill="1" applyBorder="1" applyAlignment="1">
      <alignment vertical="top"/>
    </xf>
    <xf numFmtId="3" fontId="9" fillId="2" borderId="6" xfId="2" applyNumberFormat="1" applyFont="1" applyFill="1" applyBorder="1" applyAlignment="1">
      <alignment vertical="top"/>
    </xf>
    <xf numFmtId="0" fontId="3" fillId="2" borderId="5" xfId="0" applyFont="1" applyFill="1" applyBorder="1" applyAlignment="1">
      <alignment horizontal="left" vertical="top"/>
    </xf>
    <xf numFmtId="0" fontId="11" fillId="0" borderId="5" xfId="0" applyFont="1" applyBorder="1" applyAlignment="1">
      <alignment horizontal="center" vertical="top"/>
    </xf>
    <xf numFmtId="49" fontId="14" fillId="0" borderId="5" xfId="0" applyNumberFormat="1" applyFont="1" applyBorder="1" applyAlignment="1">
      <alignment horizontal="center" vertical="top"/>
    </xf>
    <xf numFmtId="0" fontId="15" fillId="0" borderId="5" xfId="0" applyFont="1" applyBorder="1" applyAlignment="1">
      <alignment horizontal="left" vertical="top"/>
    </xf>
    <xf numFmtId="49" fontId="16" fillId="0" borderId="5" xfId="0" applyNumberFormat="1" applyFont="1" applyBorder="1" applyAlignment="1">
      <alignment horizontal="center" vertical="top"/>
    </xf>
    <xf numFmtId="3" fontId="3" fillId="6" borderId="5" xfId="3" applyNumberFormat="1" applyFill="1" applyBorder="1" applyAlignment="1">
      <alignment horizontal="justify" vertical="top" wrapText="1"/>
    </xf>
    <xf numFmtId="0" fontId="10" fillId="2" borderId="5" xfId="0" applyFont="1" applyFill="1" applyBorder="1" applyAlignment="1">
      <alignment horizontal="left" vertical="top" wrapText="1"/>
    </xf>
    <xf numFmtId="49" fontId="9" fillId="2" borderId="4" xfId="0" applyNumberFormat="1" applyFont="1" applyFill="1" applyBorder="1" applyAlignment="1">
      <alignment horizontal="left" vertical="top"/>
    </xf>
    <xf numFmtId="49" fontId="10" fillId="2" borderId="4" xfId="0" quotePrefix="1" applyNumberFormat="1" applyFont="1" applyFill="1" applyBorder="1" applyAlignment="1">
      <alignment horizontal="left" vertical="top"/>
    </xf>
    <xf numFmtId="0" fontId="3" fillId="2" borderId="5" xfId="0" applyFont="1" applyFill="1" applyBorder="1" applyAlignment="1">
      <alignment horizontal="center" vertical="top"/>
    </xf>
    <xf numFmtId="49" fontId="12" fillId="2" borderId="4" xfId="0" quotePrefix="1" applyNumberFormat="1" applyFont="1" applyFill="1" applyBorder="1" applyAlignment="1">
      <alignment horizontal="left" vertical="top"/>
    </xf>
    <xf numFmtId="3" fontId="9" fillId="2" borderId="5" xfId="0" applyNumberFormat="1" applyFont="1" applyFill="1" applyBorder="1" applyAlignment="1">
      <alignment horizontal="right" vertical="top"/>
    </xf>
    <xf numFmtId="3" fontId="9" fillId="2" borderId="6" xfId="0" applyNumberFormat="1" applyFont="1" applyFill="1" applyBorder="1" applyAlignment="1">
      <alignment horizontal="right" vertical="top"/>
    </xf>
    <xf numFmtId="3" fontId="3" fillId="0" borderId="5" xfId="0" applyNumberFormat="1" applyFont="1" applyBorder="1" applyAlignment="1">
      <alignment vertical="top"/>
    </xf>
    <xf numFmtId="3" fontId="3" fillId="0" borderId="5" xfId="3" applyNumberFormat="1" applyBorder="1" applyAlignment="1">
      <alignment horizontal="right" vertical="top"/>
    </xf>
    <xf numFmtId="3" fontId="3" fillId="0" borderId="5" xfId="0" applyNumberFormat="1" applyFont="1" applyBorder="1" applyAlignment="1">
      <alignment horizontal="right" vertical="top"/>
    </xf>
    <xf numFmtId="3" fontId="3" fillId="0" borderId="5" xfId="2" applyNumberFormat="1" applyBorder="1" applyAlignment="1">
      <alignment vertical="top"/>
    </xf>
    <xf numFmtId="3" fontId="10" fillId="0" borderId="6" xfId="0" applyNumberFormat="1" applyFont="1" applyBorder="1" applyAlignment="1">
      <alignment vertical="top"/>
    </xf>
    <xf numFmtId="3" fontId="10" fillId="0" borderId="5" xfId="0" applyNumberFormat="1" applyFont="1" applyBorder="1" applyAlignment="1">
      <alignment vertical="top"/>
    </xf>
    <xf numFmtId="3" fontId="9" fillId="2" borderId="5" xfId="0" applyNumberFormat="1" applyFont="1" applyFill="1" applyBorder="1" applyAlignment="1">
      <alignment vertical="top"/>
    </xf>
    <xf numFmtId="3" fontId="9" fillId="2" borderId="6" xfId="0" applyNumberFormat="1" applyFont="1" applyFill="1" applyBorder="1" applyAlignment="1">
      <alignment vertical="top"/>
    </xf>
    <xf numFmtId="0" fontId="11" fillId="2" borderId="4" xfId="0" applyFont="1" applyFill="1" applyBorder="1" applyAlignment="1">
      <alignment vertical="top"/>
    </xf>
    <xf numFmtId="3" fontId="11" fillId="6" borderId="5" xfId="3" applyNumberFormat="1" applyFont="1" applyFill="1" applyBorder="1" applyAlignment="1">
      <alignment vertical="top" wrapText="1"/>
    </xf>
    <xf numFmtId="3" fontId="11" fillId="6" borderId="5" xfId="3" applyNumberFormat="1" applyFont="1" applyFill="1" applyBorder="1" applyAlignment="1">
      <alignment horizontal="justify" vertical="top" wrapText="1"/>
    </xf>
    <xf numFmtId="0" fontId="11" fillId="2" borderId="5" xfId="0" applyFont="1" applyFill="1" applyBorder="1" applyAlignment="1">
      <alignment vertical="top"/>
    </xf>
    <xf numFmtId="3" fontId="3" fillId="6" borderId="5" xfId="3" applyNumberFormat="1" applyFill="1" applyBorder="1" applyAlignment="1">
      <alignment vertical="top" wrapText="1"/>
    </xf>
    <xf numFmtId="3" fontId="3" fillId="2" borderId="5" xfId="0" applyNumberFormat="1" applyFont="1" applyFill="1" applyBorder="1" applyAlignment="1">
      <alignment vertical="top"/>
    </xf>
    <xf numFmtId="3" fontId="3" fillId="2" borderId="5" xfId="0" applyNumberFormat="1" applyFont="1" applyFill="1" applyBorder="1" applyAlignment="1">
      <alignment horizontal="right" vertical="top"/>
    </xf>
    <xf numFmtId="3" fontId="3" fillId="2" borderId="6" xfId="0" applyNumberFormat="1" applyFont="1" applyFill="1" applyBorder="1" applyAlignment="1">
      <alignment vertical="top"/>
    </xf>
    <xf numFmtId="0" fontId="10" fillId="0" borderId="5" xfId="0" applyFont="1" applyBorder="1" applyAlignment="1">
      <alignment horizontal="center" vertical="top"/>
    </xf>
    <xf numFmtId="0" fontId="10" fillId="2" borderId="5" xfId="0" applyFont="1" applyFill="1" applyBorder="1" applyAlignment="1">
      <alignment vertical="top" wrapText="1"/>
    </xf>
    <xf numFmtId="0" fontId="11" fillId="2" borderId="5" xfId="0" applyFont="1" applyFill="1" applyBorder="1" applyAlignment="1">
      <alignment vertical="top" wrapText="1"/>
    </xf>
    <xf numFmtId="0" fontId="10" fillId="2" borderId="10" xfId="0" applyFont="1" applyFill="1" applyBorder="1" applyAlignment="1">
      <alignment vertical="top"/>
    </xf>
    <xf numFmtId="0" fontId="10" fillId="2" borderId="11" xfId="0" applyFont="1" applyFill="1" applyBorder="1" applyAlignment="1">
      <alignment vertical="top" wrapText="1"/>
    </xf>
    <xf numFmtId="0" fontId="16" fillId="2" borderId="11" xfId="0" applyFont="1" applyFill="1" applyBorder="1" applyAlignment="1">
      <alignment horizontal="left" vertical="top" wrapText="1"/>
    </xf>
    <xf numFmtId="0" fontId="11" fillId="2" borderId="11" xfId="0" applyFont="1" applyFill="1" applyBorder="1" applyAlignment="1">
      <alignment horizontal="center" vertical="top"/>
    </xf>
    <xf numFmtId="3" fontId="3" fillId="5" borderId="11" xfId="0" applyNumberFormat="1" applyFont="1" applyFill="1" applyBorder="1" applyAlignment="1">
      <alignment vertical="top"/>
    </xf>
    <xf numFmtId="3" fontId="3" fillId="5" borderId="12" xfId="0" applyNumberFormat="1" applyFont="1" applyFill="1" applyBorder="1" applyAlignment="1">
      <alignment vertical="top"/>
    </xf>
    <xf numFmtId="0" fontId="9" fillId="2" borderId="0" xfId="4" applyFont="1" applyFill="1"/>
    <xf numFmtId="1" fontId="9" fillId="2" borderId="0" xfId="4" applyNumberFormat="1" applyFont="1" applyFill="1"/>
    <xf numFmtId="3" fontId="11" fillId="2" borderId="0" xfId="4" applyNumberFormat="1" applyFont="1" applyFill="1"/>
    <xf numFmtId="3" fontId="9" fillId="2" borderId="0" xfId="4" applyNumberFormat="1" applyFont="1" applyFill="1"/>
    <xf numFmtId="0" fontId="16" fillId="2" borderId="5" xfId="0" applyFont="1" applyFill="1" applyBorder="1" applyAlignment="1">
      <alignment horizontal="left" vertical="top" wrapText="1"/>
    </xf>
    <xf numFmtId="3" fontId="10" fillId="0" borderId="5" xfId="2" applyNumberFormat="1" applyFont="1" applyFill="1" applyBorder="1" applyAlignment="1">
      <alignment vertical="top"/>
    </xf>
    <xf numFmtId="3" fontId="3" fillId="0" borderId="5" xfId="0" applyNumberFormat="1" applyFont="1" applyFill="1" applyBorder="1" applyAlignment="1">
      <alignment vertical="top"/>
    </xf>
    <xf numFmtId="3" fontId="10" fillId="0" borderId="5" xfId="0" applyNumberFormat="1" applyFont="1" applyFill="1" applyBorder="1" applyAlignment="1">
      <alignment vertical="top"/>
    </xf>
    <xf numFmtId="3" fontId="10" fillId="0" borderId="5" xfId="0" applyNumberFormat="1" applyFont="1" applyFill="1" applyBorder="1" applyAlignment="1">
      <alignment horizontal="right" vertical="top"/>
    </xf>
    <xf numFmtId="3" fontId="3" fillId="0" borderId="5" xfId="2" applyNumberFormat="1" applyFill="1" applyBorder="1" applyAlignment="1">
      <alignment vertical="top"/>
    </xf>
    <xf numFmtId="3" fontId="10" fillId="0" borderId="5" xfId="0" applyNumberFormat="1" applyFont="1" applyFill="1" applyBorder="1" applyAlignment="1">
      <alignment vertical="top" wrapText="1"/>
    </xf>
    <xf numFmtId="3" fontId="9" fillId="0" borderId="5" xfId="2" applyNumberFormat="1" applyFont="1" applyFill="1" applyBorder="1" applyAlignment="1">
      <alignment vertical="top"/>
    </xf>
    <xf numFmtId="3" fontId="9" fillId="0" borderId="5" xfId="0" applyNumberFormat="1" applyFont="1" applyFill="1" applyBorder="1" applyAlignment="1">
      <alignment horizontal="right" vertical="top"/>
    </xf>
    <xf numFmtId="3" fontId="3" fillId="0" borderId="5" xfId="0" applyNumberFormat="1" applyFont="1" applyFill="1" applyBorder="1" applyAlignment="1">
      <alignment horizontal="right" vertical="top" wrapText="1"/>
    </xf>
    <xf numFmtId="3" fontId="9" fillId="0" borderId="5" xfId="0" applyNumberFormat="1" applyFont="1" applyFill="1" applyBorder="1" applyAlignment="1">
      <alignment vertical="top"/>
    </xf>
    <xf numFmtId="3" fontId="10" fillId="0" borderId="5" xfId="0" applyNumberFormat="1" applyFont="1" applyFill="1" applyBorder="1" applyAlignment="1">
      <alignment horizontal="right" vertical="top" wrapText="1"/>
    </xf>
    <xf numFmtId="3" fontId="3" fillId="0" borderId="11" xfId="0" applyNumberFormat="1" applyFont="1" applyFill="1" applyBorder="1" applyAlignment="1">
      <alignment vertical="top"/>
    </xf>
    <xf numFmtId="0" fontId="17" fillId="0" borderId="0" xfId="0" applyFont="1"/>
    <xf numFmtId="3" fontId="9" fillId="5" borderId="5" xfId="0" applyNumberFormat="1" applyFont="1" applyFill="1" applyBorder="1" applyAlignment="1">
      <alignment vertical="top"/>
    </xf>
    <xf numFmtId="3" fontId="0" fillId="0" borderId="0" xfId="0" applyNumberFormat="1"/>
    <xf numFmtId="49" fontId="10" fillId="2" borderId="5" xfId="0" applyNumberFormat="1" applyFont="1" applyFill="1" applyBorder="1" applyAlignment="1">
      <alignment horizontal="left" vertical="top"/>
    </xf>
    <xf numFmtId="49" fontId="3" fillId="2" borderId="5" xfId="0" applyNumberFormat="1" applyFont="1" applyFill="1" applyBorder="1" applyAlignment="1">
      <alignment horizontal="left" vertical="top"/>
    </xf>
    <xf numFmtId="0" fontId="3" fillId="2" borderId="5" xfId="0" applyFont="1" applyFill="1" applyBorder="1" applyAlignment="1">
      <alignment vertical="top" wrapText="1"/>
    </xf>
    <xf numFmtId="49" fontId="10" fillId="2" borderId="5" xfId="0" applyNumberFormat="1" applyFont="1" applyFill="1" applyBorder="1" applyAlignment="1">
      <alignment horizontal="left" vertical="top" wrapText="1"/>
    </xf>
    <xf numFmtId="0" fontId="10" fillId="2" borderId="5" xfId="0" applyFont="1" applyFill="1" applyBorder="1" applyAlignment="1">
      <alignment horizontal="center" vertical="top" wrapText="1"/>
    </xf>
    <xf numFmtId="0" fontId="10" fillId="2" borderId="5" xfId="0" applyFont="1" applyFill="1" applyBorder="1" applyAlignment="1">
      <alignment horizontal="left" vertical="top" wrapText="1"/>
    </xf>
    <xf numFmtId="0" fontId="10" fillId="2" borderId="5" xfId="0" applyFont="1" applyFill="1" applyBorder="1" applyAlignment="1">
      <alignment vertical="top" wrapText="1"/>
    </xf>
    <xf numFmtId="49" fontId="9" fillId="2" borderId="5" xfId="0" applyNumberFormat="1" applyFont="1" applyFill="1" applyBorder="1" applyAlignment="1">
      <alignment horizontal="left" vertical="top"/>
    </xf>
    <xf numFmtId="0" fontId="10" fillId="2" borderId="5" xfId="0" applyFont="1" applyFill="1" applyBorder="1" applyAlignment="1">
      <alignment horizontal="left" vertical="top"/>
    </xf>
    <xf numFmtId="0" fontId="9" fillId="0" borderId="0" xfId="0" applyFont="1" applyAlignment="1">
      <alignment horizontal="center"/>
    </xf>
    <xf numFmtId="0" fontId="7" fillId="0" borderId="0" xfId="0" applyFont="1" applyAlignment="1">
      <alignment horizontal="left"/>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3" borderId="4" xfId="0" applyFont="1" applyFill="1" applyBorder="1" applyAlignment="1">
      <alignment horizontal="center" vertical="top"/>
    </xf>
    <xf numFmtId="0" fontId="10" fillId="3" borderId="5" xfId="0" applyFont="1" applyFill="1" applyBorder="1" applyAlignment="1">
      <alignment horizontal="center" vertical="top"/>
    </xf>
    <xf numFmtId="0" fontId="9" fillId="0" borderId="0" xfId="0" applyFont="1" applyAlignment="1">
      <alignment horizontal="center"/>
    </xf>
    <xf numFmtId="0" fontId="10" fillId="2" borderId="5" xfId="0" applyFont="1" applyFill="1" applyBorder="1" applyAlignment="1">
      <alignment horizontal="justify" vertical="top"/>
    </xf>
    <xf numFmtId="0" fontId="10" fillId="2" borderId="5" xfId="0" applyFont="1" applyFill="1" applyBorder="1" applyAlignment="1">
      <alignment horizontal="left" vertical="top" wrapText="1"/>
    </xf>
    <xf numFmtId="49" fontId="10" fillId="2" borderId="5" xfId="0" applyNumberFormat="1" applyFont="1" applyFill="1" applyBorder="1" applyAlignment="1">
      <alignment horizontal="left" vertical="top" wrapText="1"/>
    </xf>
    <xf numFmtId="0" fontId="10" fillId="2" borderId="5" xfId="0" applyFont="1" applyFill="1" applyBorder="1" applyAlignment="1">
      <alignment vertical="top" wrapText="1"/>
    </xf>
    <xf numFmtId="49" fontId="10" fillId="2" borderId="5" xfId="0" applyNumberFormat="1" applyFont="1" applyFill="1" applyBorder="1" applyAlignment="1">
      <alignment horizontal="left" vertical="top"/>
    </xf>
    <xf numFmtId="0" fontId="10"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2" borderId="5" xfId="0" applyFont="1" applyFill="1" applyBorder="1" applyAlignment="1">
      <alignment horizontal="left" vertical="top"/>
    </xf>
    <xf numFmtId="49" fontId="10" fillId="2" borderId="7" xfId="0" applyNumberFormat="1" applyFont="1" applyFill="1" applyBorder="1" applyAlignment="1">
      <alignment horizontal="left" vertical="top" wrapText="1"/>
    </xf>
    <xf numFmtId="49" fontId="10" fillId="2" borderId="8" xfId="0" applyNumberFormat="1" applyFont="1" applyFill="1" applyBorder="1" applyAlignment="1">
      <alignment horizontal="left" vertical="top" wrapText="1"/>
    </xf>
    <xf numFmtId="49" fontId="10" fillId="2" borderId="9" xfId="0" applyNumberFormat="1" applyFont="1" applyFill="1" applyBorder="1" applyAlignment="1">
      <alignment horizontal="left" vertical="top" wrapText="1"/>
    </xf>
    <xf numFmtId="49" fontId="10" fillId="2" borderId="4" xfId="0" applyNumberFormat="1" applyFont="1" applyFill="1" applyBorder="1" applyAlignment="1">
      <alignment horizontal="left" vertical="top" wrapText="1"/>
    </xf>
    <xf numFmtId="2" fontId="10" fillId="2" borderId="5" xfId="0" applyNumberFormat="1" applyFont="1" applyFill="1" applyBorder="1" applyAlignment="1">
      <alignment horizontal="left" vertical="top" wrapText="1"/>
    </xf>
    <xf numFmtId="49" fontId="9" fillId="2" borderId="5" xfId="0" applyNumberFormat="1" applyFont="1" applyFill="1" applyBorder="1" applyAlignment="1">
      <alignment horizontal="left" vertical="top"/>
    </xf>
    <xf numFmtId="0" fontId="9" fillId="2" borderId="5" xfId="0" applyFont="1" applyFill="1" applyBorder="1" applyAlignment="1">
      <alignment horizontal="left" vertical="top"/>
    </xf>
    <xf numFmtId="3" fontId="10" fillId="2" borderId="5" xfId="3" applyNumberFormat="1" applyFont="1" applyFill="1" applyBorder="1" applyAlignment="1">
      <alignment horizontal="justify" vertical="top" wrapText="1"/>
    </xf>
    <xf numFmtId="0" fontId="10" fillId="2" borderId="5" xfId="0" applyFont="1" applyFill="1" applyBorder="1" applyAlignment="1">
      <alignment horizontal="justify" vertical="top" wrapText="1"/>
    </xf>
    <xf numFmtId="0" fontId="10" fillId="2" borderId="4" xfId="0" applyFont="1" applyFill="1" applyBorder="1" applyAlignment="1">
      <alignment horizontal="left" vertical="top" wrapText="1"/>
    </xf>
    <xf numFmtId="3" fontId="9" fillId="2" borderId="5" xfId="3" applyNumberFormat="1" applyFont="1" applyFill="1" applyBorder="1" applyAlignment="1">
      <alignment horizontal="left" vertical="top" wrapText="1"/>
    </xf>
    <xf numFmtId="0" fontId="9" fillId="2" borderId="5" xfId="0" applyFont="1" applyFill="1" applyBorder="1" applyAlignment="1">
      <alignment horizontal="left" vertical="top" wrapText="1"/>
    </xf>
    <xf numFmtId="49" fontId="9" fillId="2" borderId="5" xfId="0" applyNumberFormat="1" applyFont="1" applyFill="1" applyBorder="1" applyAlignment="1">
      <alignment horizontal="left" vertical="top" wrapText="1"/>
    </xf>
    <xf numFmtId="0" fontId="3" fillId="2" borderId="5" xfId="0" applyFont="1" applyFill="1" applyBorder="1" applyAlignment="1">
      <alignment vertical="top" wrapText="1"/>
    </xf>
    <xf numFmtId="0" fontId="10" fillId="2" borderId="4" xfId="0" applyFont="1" applyFill="1" applyBorder="1" applyAlignment="1">
      <alignment horizontal="center" vertical="top" wrapText="1"/>
    </xf>
    <xf numFmtId="0" fontId="10" fillId="2" borderId="5" xfId="0" applyFont="1" applyFill="1" applyBorder="1" applyAlignment="1">
      <alignment horizontal="center" vertical="top" wrapText="1"/>
    </xf>
    <xf numFmtId="49" fontId="3" fillId="2" borderId="5" xfId="0" applyNumberFormat="1" applyFont="1" applyFill="1" applyBorder="1" applyAlignment="1">
      <alignment horizontal="left" vertical="top"/>
    </xf>
  </cellXfs>
  <cellStyles count="5">
    <cellStyle name="Normal" xfId="0" builtinId="0"/>
    <cellStyle name="Normal_ANEXA I- CHELTUIELI" xfId="1" xr:uid="{00000000-0005-0000-0000-000001000000}"/>
    <cellStyle name="Normal_mach14 si 15" xfId="2" xr:uid="{00000000-0005-0000-0000-000002000000}"/>
    <cellStyle name="Normal_mach30" xfId="4" xr:uid="{00000000-0005-0000-0000-000003000000}"/>
    <cellStyle name="Normal_Sheet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2"/>
  <sheetViews>
    <sheetView tabSelected="1" topLeftCell="A220" workbookViewId="0">
      <selection activeCell="J373" sqref="J373"/>
    </sheetView>
  </sheetViews>
  <sheetFormatPr defaultRowHeight="15" x14ac:dyDescent="0.25"/>
  <cols>
    <col min="1" max="1" width="3.5703125" customWidth="1"/>
    <col min="2" max="2" width="2.5703125" customWidth="1"/>
    <col min="3" max="3" width="56.42578125" customWidth="1"/>
    <col min="4" max="4" width="10.28515625" customWidth="1"/>
    <col min="5" max="5" width="15" customWidth="1"/>
    <col min="6" max="6" width="13" customWidth="1"/>
    <col min="7" max="7" width="15" customWidth="1"/>
    <col min="8" max="8" width="13.7109375" customWidth="1"/>
    <col min="9" max="9" width="12.85546875" customWidth="1"/>
    <col min="10" max="10" width="13.140625" customWidth="1"/>
    <col min="11" max="11" width="12.28515625" customWidth="1"/>
    <col min="12" max="12" width="13.28515625" customWidth="1"/>
    <col min="13" max="13" width="12.140625" customWidth="1"/>
  </cols>
  <sheetData>
    <row r="1" spans="1:13" ht="18" x14ac:dyDescent="0.25">
      <c r="A1" s="1"/>
      <c r="B1" s="2"/>
      <c r="C1" s="3" t="s">
        <v>633</v>
      </c>
      <c r="D1" s="4"/>
      <c r="E1" s="4"/>
      <c r="F1" s="4"/>
      <c r="G1" s="5"/>
      <c r="H1" s="5"/>
      <c r="I1" s="5"/>
      <c r="J1" s="5"/>
      <c r="K1" s="6"/>
      <c r="L1" s="5"/>
      <c r="M1" s="6" t="s">
        <v>0</v>
      </c>
    </row>
    <row r="2" spans="1:13" x14ac:dyDescent="0.25">
      <c r="A2" s="1"/>
      <c r="B2" s="2"/>
      <c r="C2" s="150"/>
      <c r="D2" s="150"/>
      <c r="E2" s="150"/>
      <c r="F2" s="150"/>
      <c r="G2" s="150"/>
      <c r="H2" s="150"/>
      <c r="I2" s="150"/>
      <c r="J2" s="150"/>
      <c r="K2" s="150"/>
      <c r="L2" s="5"/>
      <c r="M2" s="5"/>
    </row>
    <row r="3" spans="1:13" x14ac:dyDescent="0.25">
      <c r="A3" s="161" t="s">
        <v>1</v>
      </c>
      <c r="B3" s="161"/>
      <c r="C3" s="161"/>
      <c r="D3" s="161"/>
      <c r="E3" s="161"/>
      <c r="F3" s="161"/>
      <c r="G3" s="161"/>
      <c r="H3" s="161"/>
      <c r="I3" s="161"/>
      <c r="J3" s="161"/>
      <c r="K3" s="161"/>
      <c r="L3" s="161"/>
      <c r="M3" s="161"/>
    </row>
    <row r="4" spans="1:13" x14ac:dyDescent="0.25">
      <c r="A4" s="161" t="s">
        <v>644</v>
      </c>
      <c r="B4" s="161"/>
      <c r="C4" s="161"/>
      <c r="D4" s="161"/>
      <c r="E4" s="161"/>
      <c r="F4" s="161"/>
      <c r="G4" s="161"/>
      <c r="H4" s="161"/>
      <c r="I4" s="161"/>
      <c r="J4" s="161"/>
      <c r="K4" s="161"/>
      <c r="L4" s="161"/>
      <c r="M4" s="161"/>
    </row>
    <row r="5" spans="1:13" x14ac:dyDescent="0.25">
      <c r="A5" s="7"/>
      <c r="B5" s="8"/>
      <c r="C5" s="9" t="s">
        <v>2</v>
      </c>
      <c r="D5" s="10"/>
      <c r="E5" s="10"/>
      <c r="F5" s="10"/>
      <c r="G5" s="10"/>
      <c r="H5" s="10"/>
      <c r="I5" s="10"/>
      <c r="J5" s="10" t="s">
        <v>3</v>
      </c>
      <c r="K5" s="10"/>
      <c r="L5" s="5"/>
      <c r="M5" s="5"/>
    </row>
    <row r="6" spans="1:13" x14ac:dyDescent="0.25">
      <c r="A6" s="11"/>
      <c r="B6" s="12"/>
      <c r="C6" s="13" t="s">
        <v>4</v>
      </c>
      <c r="D6" s="14"/>
      <c r="E6" s="14"/>
      <c r="F6" s="14"/>
      <c r="G6" s="14"/>
      <c r="H6" s="14"/>
      <c r="I6" s="14"/>
      <c r="J6" s="14"/>
      <c r="K6" s="15"/>
      <c r="L6" s="16"/>
      <c r="M6" s="16"/>
    </row>
    <row r="7" spans="1:13" ht="15.75" thickBot="1" x14ac:dyDescent="0.3">
      <c r="A7" s="11"/>
      <c r="B7" s="12"/>
      <c r="C7" s="17"/>
      <c r="D7" s="18"/>
      <c r="E7" s="18"/>
      <c r="F7" s="18"/>
      <c r="G7" s="16"/>
      <c r="H7" s="16"/>
      <c r="I7" s="16"/>
      <c r="J7" s="16"/>
      <c r="K7" s="16"/>
      <c r="L7" s="16"/>
      <c r="M7" s="16"/>
    </row>
    <row r="8" spans="1:13" ht="15.75" thickBot="1" x14ac:dyDescent="0.3">
      <c r="A8" s="151" t="s">
        <v>5</v>
      </c>
      <c r="B8" s="152"/>
      <c r="C8" s="152"/>
      <c r="D8" s="155" t="s">
        <v>6</v>
      </c>
      <c r="E8" s="157" t="s">
        <v>7</v>
      </c>
      <c r="F8" s="157"/>
      <c r="G8" s="157" t="s">
        <v>8</v>
      </c>
      <c r="H8" s="157"/>
      <c r="I8" s="157" t="s">
        <v>9</v>
      </c>
      <c r="J8" s="157" t="s">
        <v>10</v>
      </c>
      <c r="K8" s="157" t="s">
        <v>11</v>
      </c>
      <c r="L8" s="157" t="s">
        <v>12</v>
      </c>
      <c r="M8" s="167" t="s">
        <v>13</v>
      </c>
    </row>
    <row r="9" spans="1:13" x14ac:dyDescent="0.25">
      <c r="A9" s="153"/>
      <c r="B9" s="154"/>
      <c r="C9" s="154"/>
      <c r="D9" s="156"/>
      <c r="E9" s="157" t="s">
        <v>634</v>
      </c>
      <c r="F9" s="157" t="s">
        <v>635</v>
      </c>
      <c r="G9" s="157" t="s">
        <v>634</v>
      </c>
      <c r="H9" s="157" t="s">
        <v>635</v>
      </c>
      <c r="I9" s="158"/>
      <c r="J9" s="158"/>
      <c r="K9" s="158"/>
      <c r="L9" s="158"/>
      <c r="M9" s="168"/>
    </row>
    <row r="10" spans="1:13" x14ac:dyDescent="0.25">
      <c r="A10" s="153"/>
      <c r="B10" s="154"/>
      <c r="C10" s="154"/>
      <c r="D10" s="156"/>
      <c r="E10" s="158"/>
      <c r="F10" s="158"/>
      <c r="G10" s="158"/>
      <c r="H10" s="158"/>
      <c r="I10" s="158"/>
      <c r="J10" s="158"/>
      <c r="K10" s="158"/>
      <c r="L10" s="158"/>
      <c r="M10" s="168"/>
    </row>
    <row r="11" spans="1:13" ht="29.25" customHeight="1" x14ac:dyDescent="0.25">
      <c r="A11" s="153"/>
      <c r="B11" s="154"/>
      <c r="C11" s="154"/>
      <c r="D11" s="156"/>
      <c r="E11" s="158"/>
      <c r="F11" s="158"/>
      <c r="G11" s="158"/>
      <c r="H11" s="158"/>
      <c r="I11" s="158"/>
      <c r="J11" s="158"/>
      <c r="K11" s="158"/>
      <c r="L11" s="158"/>
      <c r="M11" s="168"/>
    </row>
    <row r="12" spans="1:13" x14ac:dyDescent="0.25">
      <c r="A12" s="159" t="s">
        <v>14</v>
      </c>
      <c r="B12" s="160"/>
      <c r="C12" s="160"/>
      <c r="D12" s="19" t="s">
        <v>15</v>
      </c>
      <c r="E12" s="20">
        <v>1</v>
      </c>
      <c r="F12" s="20">
        <v>2</v>
      </c>
      <c r="G12" s="20">
        <v>3</v>
      </c>
      <c r="H12" s="20">
        <v>4</v>
      </c>
      <c r="I12" s="20">
        <v>5</v>
      </c>
      <c r="J12" s="20">
        <v>6</v>
      </c>
      <c r="K12" s="20">
        <v>7</v>
      </c>
      <c r="L12" s="20" t="s">
        <v>16</v>
      </c>
      <c r="M12" s="21">
        <v>9</v>
      </c>
    </row>
    <row r="13" spans="1:13" x14ac:dyDescent="0.25">
      <c r="A13" s="22"/>
      <c r="B13" s="23"/>
      <c r="C13" s="24" t="s">
        <v>17</v>
      </c>
      <c r="D13" s="25"/>
      <c r="E13" s="26">
        <f t="shared" ref="E13:J13" si="0">E14+E350+E358</f>
        <v>88922000</v>
      </c>
      <c r="F13" s="26">
        <f t="shared" si="0"/>
        <v>87424000</v>
      </c>
      <c r="G13" s="26">
        <f t="shared" si="0"/>
        <v>64572000</v>
      </c>
      <c r="H13" s="26">
        <f t="shared" si="0"/>
        <v>31540000</v>
      </c>
      <c r="I13" s="26">
        <f t="shared" si="0"/>
        <v>30912741.030000001</v>
      </c>
      <c r="J13" s="26">
        <f t="shared" si="0"/>
        <v>30912741.030000001</v>
      </c>
      <c r="K13" s="26">
        <f>K14+K358</f>
        <v>29963665.02</v>
      </c>
      <c r="L13" s="26">
        <f>L14+L350+L358</f>
        <v>949076.00999999978</v>
      </c>
      <c r="M13" s="27">
        <f>M14+M350+M358</f>
        <v>39515560.490000002</v>
      </c>
    </row>
    <row r="14" spans="1:13" x14ac:dyDescent="0.25">
      <c r="A14" s="22"/>
      <c r="B14" s="23"/>
      <c r="C14" s="24" t="s">
        <v>18</v>
      </c>
      <c r="D14" s="25"/>
      <c r="E14" s="26">
        <f>E15+E323</f>
        <v>88881000</v>
      </c>
      <c r="F14" s="26">
        <f t="shared" ref="F14:M14" si="1">F15+F323</f>
        <v>87383000</v>
      </c>
      <c r="G14" s="26">
        <f t="shared" si="1"/>
        <v>64531000</v>
      </c>
      <c r="H14" s="26">
        <f t="shared" si="1"/>
        <v>31499000</v>
      </c>
      <c r="I14" s="26">
        <f t="shared" si="1"/>
        <v>31138408.690000001</v>
      </c>
      <c r="J14" s="26">
        <f>J15+J323</f>
        <v>31138408.690000001</v>
      </c>
      <c r="K14" s="26">
        <f t="shared" si="1"/>
        <v>30189332.68</v>
      </c>
      <c r="L14" s="26">
        <f>L15+L323</f>
        <v>949076.00999999978</v>
      </c>
      <c r="M14" s="27">
        <f t="shared" si="1"/>
        <v>39481149.870000005</v>
      </c>
    </row>
    <row r="15" spans="1:13" x14ac:dyDescent="0.25">
      <c r="A15" s="28" t="s">
        <v>19</v>
      </c>
      <c r="B15" s="29"/>
      <c r="C15" s="29"/>
      <c r="D15" s="30"/>
      <c r="E15" s="26">
        <f t="shared" ref="E15:M15" si="2">E16+E287+E300+E301+E302+E312</f>
        <v>58113000</v>
      </c>
      <c r="F15" s="26">
        <f t="shared" si="2"/>
        <v>56897000</v>
      </c>
      <c r="G15" s="26">
        <f t="shared" si="2"/>
        <v>58113000</v>
      </c>
      <c r="H15" s="26">
        <f t="shared" si="2"/>
        <v>29914000</v>
      </c>
      <c r="I15" s="26">
        <f t="shared" si="2"/>
        <v>29554143.890000001</v>
      </c>
      <c r="J15" s="26">
        <f>J16+J287+J300+J301+J302+J312</f>
        <v>29554143.890000001</v>
      </c>
      <c r="K15" s="26">
        <f>K16+K287+K300+K301+K302+K312</f>
        <v>28605067.879999999</v>
      </c>
      <c r="L15" s="125">
        <f t="shared" si="2"/>
        <v>949076.00999999978</v>
      </c>
      <c r="M15" s="27">
        <f t="shared" si="2"/>
        <v>30445238.390000001</v>
      </c>
    </row>
    <row r="16" spans="1:13" x14ac:dyDescent="0.25">
      <c r="A16" s="28" t="s">
        <v>20</v>
      </c>
      <c r="B16" s="31"/>
      <c r="C16" s="31"/>
      <c r="D16" s="30" t="s">
        <v>21</v>
      </c>
      <c r="E16" s="26">
        <f>E17+E54+E111+E126+E147+E151+E191+E220+E239+E259+E285+E233</f>
        <v>55592000</v>
      </c>
      <c r="F16" s="26">
        <f t="shared" ref="F16:M16" si="3">F17+F54+F111+F126+F147+F151+F191+F220+F239+F259+F285+F233</f>
        <v>54927000</v>
      </c>
      <c r="G16" s="26">
        <f t="shared" si="3"/>
        <v>55592000</v>
      </c>
      <c r="H16" s="26">
        <f t="shared" si="3"/>
        <v>29229000</v>
      </c>
      <c r="I16" s="26">
        <f t="shared" si="3"/>
        <v>28943626.84</v>
      </c>
      <c r="J16" s="26">
        <f t="shared" si="3"/>
        <v>28943626.84</v>
      </c>
      <c r="K16" s="26">
        <f t="shared" si="3"/>
        <v>27994550.829999998</v>
      </c>
      <c r="L16" s="125">
        <f t="shared" si="3"/>
        <v>949076.00999999978</v>
      </c>
      <c r="M16" s="27">
        <f t="shared" si="3"/>
        <v>25065669.559999999</v>
      </c>
    </row>
    <row r="17" spans="1:16" x14ac:dyDescent="0.25">
      <c r="A17" s="32" t="s">
        <v>22</v>
      </c>
      <c r="B17" s="29"/>
      <c r="C17" s="29"/>
      <c r="D17" s="25">
        <v>10</v>
      </c>
      <c r="E17" s="26">
        <f t="shared" ref="E17:M17" si="4">E18+E37+E45</f>
        <v>48607000</v>
      </c>
      <c r="F17" s="26">
        <f t="shared" si="4"/>
        <v>48607000</v>
      </c>
      <c r="G17" s="26">
        <f t="shared" si="4"/>
        <v>48607000</v>
      </c>
      <c r="H17" s="26">
        <f t="shared" si="4"/>
        <v>23699000</v>
      </c>
      <c r="I17" s="26">
        <f t="shared" si="4"/>
        <v>23694750</v>
      </c>
      <c r="J17" s="26">
        <f t="shared" si="4"/>
        <v>23694750</v>
      </c>
      <c r="K17" s="26">
        <f t="shared" si="4"/>
        <v>23252697</v>
      </c>
      <c r="L17" s="125">
        <f t="shared" si="4"/>
        <v>442053</v>
      </c>
      <c r="M17" s="27">
        <f t="shared" si="4"/>
        <v>22850767</v>
      </c>
    </row>
    <row r="18" spans="1:16" x14ac:dyDescent="0.25">
      <c r="A18" s="33"/>
      <c r="B18" s="29" t="s">
        <v>23</v>
      </c>
      <c r="C18" s="29"/>
      <c r="D18" s="34" t="s">
        <v>24</v>
      </c>
      <c r="E18" s="26">
        <f>SUM(E19:E36)</f>
        <v>47539000</v>
      </c>
      <c r="F18" s="26">
        <f t="shared" ref="F18:M18" si="5">SUM(F19:F36)</f>
        <v>47539000</v>
      </c>
      <c r="G18" s="26">
        <f t="shared" si="5"/>
        <v>47539000</v>
      </c>
      <c r="H18" s="26">
        <f t="shared" si="5"/>
        <v>23180000</v>
      </c>
      <c r="I18" s="26">
        <f t="shared" si="5"/>
        <v>23175750</v>
      </c>
      <c r="J18" s="26">
        <f t="shared" si="5"/>
        <v>23175750</v>
      </c>
      <c r="K18" s="26">
        <f t="shared" si="5"/>
        <v>22745666</v>
      </c>
      <c r="L18" s="125">
        <f t="shared" si="5"/>
        <v>430084</v>
      </c>
      <c r="M18" s="27">
        <f t="shared" si="5"/>
        <v>22348025</v>
      </c>
    </row>
    <row r="19" spans="1:16" x14ac:dyDescent="0.25">
      <c r="A19" s="35"/>
      <c r="B19" s="36"/>
      <c r="C19" s="37" t="s">
        <v>25</v>
      </c>
      <c r="D19" s="38" t="s">
        <v>26</v>
      </c>
      <c r="E19" s="39">
        <v>44679000</v>
      </c>
      <c r="F19" s="39">
        <v>44679000</v>
      </c>
      <c r="G19" s="39">
        <v>44679000</v>
      </c>
      <c r="H19" s="39">
        <v>21774000</v>
      </c>
      <c r="I19" s="39">
        <v>21774000</v>
      </c>
      <c r="J19" s="39">
        <v>21774000</v>
      </c>
      <c r="K19" s="39">
        <v>21401253</v>
      </c>
      <c r="L19" s="126">
        <f>J19-K19</f>
        <v>372747</v>
      </c>
      <c r="M19" s="40">
        <v>20979087</v>
      </c>
      <c r="P19" s="139"/>
    </row>
    <row r="20" spans="1:16" x14ac:dyDescent="0.25">
      <c r="A20" s="35"/>
      <c r="B20" s="36"/>
      <c r="C20" s="37" t="s">
        <v>27</v>
      </c>
      <c r="D20" s="38" t="s">
        <v>28</v>
      </c>
      <c r="E20" s="39"/>
      <c r="F20" s="39"/>
      <c r="G20" s="39"/>
      <c r="H20" s="39"/>
      <c r="I20" s="39"/>
      <c r="J20" s="39"/>
      <c r="K20" s="39"/>
      <c r="L20" s="126">
        <f t="shared" ref="L20:L35" si="6">J20-K20</f>
        <v>0</v>
      </c>
      <c r="M20" s="40"/>
      <c r="P20" s="139"/>
    </row>
    <row r="21" spans="1:16" x14ac:dyDescent="0.25">
      <c r="A21" s="35"/>
      <c r="B21" s="36"/>
      <c r="C21" s="37" t="s">
        <v>29</v>
      </c>
      <c r="D21" s="38" t="s">
        <v>30</v>
      </c>
      <c r="E21" s="39"/>
      <c r="F21" s="39"/>
      <c r="G21" s="39"/>
      <c r="H21" s="39"/>
      <c r="I21" s="39"/>
      <c r="J21" s="39"/>
      <c r="K21" s="39"/>
      <c r="L21" s="126">
        <f t="shared" si="6"/>
        <v>0</v>
      </c>
      <c r="M21" s="40"/>
      <c r="P21" s="139"/>
    </row>
    <row r="22" spans="1:16" x14ac:dyDescent="0.25">
      <c r="A22" s="35"/>
      <c r="B22" s="36"/>
      <c r="C22" s="37" t="s">
        <v>31</v>
      </c>
      <c r="D22" s="38" t="s">
        <v>32</v>
      </c>
      <c r="E22" s="39"/>
      <c r="F22" s="39"/>
      <c r="G22" s="39"/>
      <c r="H22" s="39"/>
      <c r="I22" s="39"/>
      <c r="J22" s="39"/>
      <c r="K22" s="39"/>
      <c r="L22" s="126">
        <f t="shared" si="6"/>
        <v>0</v>
      </c>
      <c r="M22" s="40"/>
      <c r="P22" s="139"/>
    </row>
    <row r="23" spans="1:16" x14ac:dyDescent="0.25">
      <c r="A23" s="35"/>
      <c r="B23" s="36"/>
      <c r="C23" s="37" t="s">
        <v>33</v>
      </c>
      <c r="D23" s="38" t="s">
        <v>34</v>
      </c>
      <c r="E23" s="39"/>
      <c r="F23" s="39"/>
      <c r="G23" s="39"/>
      <c r="H23" s="39"/>
      <c r="I23" s="39"/>
      <c r="J23" s="39"/>
      <c r="K23" s="39"/>
      <c r="L23" s="126">
        <f t="shared" si="6"/>
        <v>0</v>
      </c>
      <c r="M23" s="40"/>
      <c r="P23" s="139"/>
    </row>
    <row r="24" spans="1:16" x14ac:dyDescent="0.25">
      <c r="A24" s="35"/>
      <c r="B24" s="36"/>
      <c r="C24" s="37" t="s">
        <v>35</v>
      </c>
      <c r="D24" s="38" t="s">
        <v>36</v>
      </c>
      <c r="E24" s="39">
        <v>325000</v>
      </c>
      <c r="F24" s="39">
        <v>325000</v>
      </c>
      <c r="G24" s="39">
        <v>325000</v>
      </c>
      <c r="H24" s="39">
        <v>164000</v>
      </c>
      <c r="I24" s="39">
        <v>164000</v>
      </c>
      <c r="J24" s="39">
        <v>164000</v>
      </c>
      <c r="K24" s="39">
        <v>162877</v>
      </c>
      <c r="L24" s="126">
        <f t="shared" si="6"/>
        <v>1123</v>
      </c>
      <c r="M24" s="40">
        <v>168102</v>
      </c>
      <c r="P24" s="139"/>
    </row>
    <row r="25" spans="1:16" x14ac:dyDescent="0.25">
      <c r="A25" s="35"/>
      <c r="B25" s="36"/>
      <c r="C25" s="37" t="s">
        <v>37</v>
      </c>
      <c r="D25" s="38" t="s">
        <v>38</v>
      </c>
      <c r="E25" s="39"/>
      <c r="F25" s="39"/>
      <c r="G25" s="39"/>
      <c r="H25" s="39"/>
      <c r="I25" s="39"/>
      <c r="J25" s="39"/>
      <c r="K25" s="39"/>
      <c r="L25" s="126">
        <f t="shared" si="6"/>
        <v>0</v>
      </c>
      <c r="M25" s="40"/>
      <c r="P25" s="139"/>
    </row>
    <row r="26" spans="1:16" x14ac:dyDescent="0.25">
      <c r="A26" s="35"/>
      <c r="B26" s="36"/>
      <c r="C26" s="37" t="s">
        <v>39</v>
      </c>
      <c r="D26" s="38" t="s">
        <v>40</v>
      </c>
      <c r="E26" s="39"/>
      <c r="F26" s="39"/>
      <c r="G26" s="39"/>
      <c r="H26" s="39"/>
      <c r="I26" s="39"/>
      <c r="J26" s="39"/>
      <c r="K26" s="39"/>
      <c r="L26" s="126">
        <f t="shared" si="6"/>
        <v>0</v>
      </c>
      <c r="M26" s="40"/>
      <c r="P26" s="139"/>
    </row>
    <row r="27" spans="1:16" x14ac:dyDescent="0.25">
      <c r="A27" s="35"/>
      <c r="B27" s="36"/>
      <c r="C27" s="37" t="s">
        <v>41</v>
      </c>
      <c r="D27" s="38" t="s">
        <v>42</v>
      </c>
      <c r="E27" s="39"/>
      <c r="F27" s="39"/>
      <c r="G27" s="39"/>
      <c r="H27" s="39"/>
      <c r="I27" s="39"/>
      <c r="J27" s="39"/>
      <c r="K27" s="39"/>
      <c r="L27" s="126">
        <f t="shared" si="6"/>
        <v>0</v>
      </c>
      <c r="M27" s="40"/>
      <c r="P27" s="139"/>
    </row>
    <row r="28" spans="1:16" x14ac:dyDescent="0.25">
      <c r="A28" s="35"/>
      <c r="B28" s="36"/>
      <c r="C28" s="37" t="s">
        <v>43</v>
      </c>
      <c r="D28" s="38" t="s">
        <v>44</v>
      </c>
      <c r="E28" s="39"/>
      <c r="F28" s="39"/>
      <c r="G28" s="39"/>
      <c r="H28" s="39"/>
      <c r="I28" s="39"/>
      <c r="J28" s="39"/>
      <c r="K28" s="39"/>
      <c r="L28" s="126">
        <f t="shared" si="6"/>
        <v>0</v>
      </c>
      <c r="M28" s="40"/>
      <c r="P28" s="139"/>
    </row>
    <row r="29" spans="1:16" x14ac:dyDescent="0.25">
      <c r="A29" s="35"/>
      <c r="B29" s="36"/>
      <c r="C29" s="37" t="s">
        <v>45</v>
      </c>
      <c r="D29" s="38" t="s">
        <v>46</v>
      </c>
      <c r="E29" s="39"/>
      <c r="F29" s="39"/>
      <c r="G29" s="39"/>
      <c r="H29" s="39"/>
      <c r="I29" s="39"/>
      <c r="J29" s="39"/>
      <c r="K29" s="39"/>
      <c r="L29" s="126">
        <f t="shared" si="6"/>
        <v>0</v>
      </c>
      <c r="M29" s="40"/>
      <c r="P29" s="139"/>
    </row>
    <row r="30" spans="1:16" x14ac:dyDescent="0.25">
      <c r="A30" s="35"/>
      <c r="B30" s="36"/>
      <c r="C30" s="37" t="s">
        <v>47</v>
      </c>
      <c r="D30" s="38" t="s">
        <v>48</v>
      </c>
      <c r="E30" s="39"/>
      <c r="F30" s="39"/>
      <c r="G30" s="39"/>
      <c r="H30" s="39"/>
      <c r="I30" s="39"/>
      <c r="J30" s="39"/>
      <c r="K30" s="39"/>
      <c r="L30" s="126">
        <f t="shared" si="6"/>
        <v>0</v>
      </c>
      <c r="M30" s="40"/>
      <c r="P30" s="139"/>
    </row>
    <row r="31" spans="1:16" x14ac:dyDescent="0.25">
      <c r="A31" s="41"/>
      <c r="B31" s="29"/>
      <c r="C31" s="42" t="s">
        <v>49</v>
      </c>
      <c r="D31" s="38" t="s">
        <v>50</v>
      </c>
      <c r="E31" s="39">
        <v>35000</v>
      </c>
      <c r="F31" s="39">
        <v>35000</v>
      </c>
      <c r="G31" s="39">
        <v>35000</v>
      </c>
      <c r="H31" s="39">
        <v>13000</v>
      </c>
      <c r="I31" s="39">
        <v>8750</v>
      </c>
      <c r="J31" s="39">
        <v>8750</v>
      </c>
      <c r="K31" s="39">
        <v>4020</v>
      </c>
      <c r="L31" s="126">
        <f t="shared" si="6"/>
        <v>4730</v>
      </c>
      <c r="M31" s="40">
        <v>3940</v>
      </c>
      <c r="P31" s="139"/>
    </row>
    <row r="32" spans="1:16" x14ac:dyDescent="0.25">
      <c r="A32" s="41"/>
      <c r="B32" s="29"/>
      <c r="C32" s="42" t="s">
        <v>51</v>
      </c>
      <c r="D32" s="38" t="s">
        <v>52</v>
      </c>
      <c r="E32" s="39"/>
      <c r="F32" s="39"/>
      <c r="G32" s="39"/>
      <c r="H32" s="39"/>
      <c r="I32" s="39"/>
      <c r="J32" s="39"/>
      <c r="K32" s="39"/>
      <c r="L32" s="126">
        <f t="shared" si="6"/>
        <v>0</v>
      </c>
      <c r="M32" s="40"/>
      <c r="P32" s="139"/>
    </row>
    <row r="33" spans="1:16" x14ac:dyDescent="0.25">
      <c r="A33" s="41"/>
      <c r="B33" s="29"/>
      <c r="C33" s="42" t="s">
        <v>53</v>
      </c>
      <c r="D33" s="38" t="s">
        <v>54</v>
      </c>
      <c r="E33" s="39"/>
      <c r="F33" s="39"/>
      <c r="G33" s="39"/>
      <c r="H33" s="39"/>
      <c r="I33" s="39"/>
      <c r="J33" s="39"/>
      <c r="K33" s="39"/>
      <c r="L33" s="126">
        <f t="shared" si="6"/>
        <v>0</v>
      </c>
      <c r="M33" s="40"/>
      <c r="P33" s="139"/>
    </row>
    <row r="34" spans="1:16" x14ac:dyDescent="0.25">
      <c r="A34" s="41"/>
      <c r="B34" s="29"/>
      <c r="C34" s="42" t="s">
        <v>55</v>
      </c>
      <c r="D34" s="38" t="s">
        <v>56</v>
      </c>
      <c r="E34" s="39"/>
      <c r="F34" s="39"/>
      <c r="G34" s="39"/>
      <c r="H34" s="39"/>
      <c r="I34" s="39"/>
      <c r="J34" s="39"/>
      <c r="K34" s="39"/>
      <c r="L34" s="126">
        <f t="shared" si="6"/>
        <v>0</v>
      </c>
      <c r="M34" s="40"/>
      <c r="P34" s="139"/>
    </row>
    <row r="35" spans="1:16" x14ac:dyDescent="0.25">
      <c r="A35" s="41"/>
      <c r="B35" s="29"/>
      <c r="C35" s="42" t="s">
        <v>57</v>
      </c>
      <c r="D35" s="38" t="s">
        <v>58</v>
      </c>
      <c r="E35" s="39">
        <v>2500000</v>
      </c>
      <c r="F35" s="39">
        <v>2500000</v>
      </c>
      <c r="G35" s="39">
        <v>2500000</v>
      </c>
      <c r="H35" s="39">
        <v>1229000</v>
      </c>
      <c r="I35" s="39">
        <v>1229000</v>
      </c>
      <c r="J35" s="39">
        <v>1229000</v>
      </c>
      <c r="K35" s="39">
        <v>1177516</v>
      </c>
      <c r="L35" s="126">
        <f t="shared" si="6"/>
        <v>51484</v>
      </c>
      <c r="M35" s="40">
        <v>1196896</v>
      </c>
      <c r="P35" s="139"/>
    </row>
    <row r="36" spans="1:16" x14ac:dyDescent="0.25">
      <c r="A36" s="41"/>
      <c r="B36" s="29"/>
      <c r="C36" s="37" t="s">
        <v>59</v>
      </c>
      <c r="D36" s="38" t="s">
        <v>60</v>
      </c>
      <c r="E36" s="39"/>
      <c r="F36" s="39"/>
      <c r="G36" s="39"/>
      <c r="H36" s="39"/>
      <c r="I36" s="39"/>
      <c r="J36" s="39"/>
      <c r="K36" s="39"/>
      <c r="L36" s="126">
        <f t="shared" ref="L36:L51" si="7">J36-K36</f>
        <v>0</v>
      </c>
      <c r="M36" s="40"/>
      <c r="P36" s="139"/>
    </row>
    <row r="37" spans="1:16" x14ac:dyDescent="0.25">
      <c r="A37" s="43"/>
      <c r="B37" s="29" t="s">
        <v>61</v>
      </c>
      <c r="C37" s="36"/>
      <c r="D37" s="44" t="s">
        <v>62</v>
      </c>
      <c r="E37" s="26">
        <f>SUM(E38:E44)</f>
        <v>0</v>
      </c>
      <c r="F37" s="26">
        <f>SUM(F38:F44)</f>
        <v>0</v>
      </c>
      <c r="G37" s="26">
        <f>SUM(G38:G44)</f>
        <v>0</v>
      </c>
      <c r="H37" s="26">
        <f>SUM(H38:H44)</f>
        <v>0</v>
      </c>
      <c r="I37" s="26">
        <f t="shared" ref="I37:M37" si="8">SUM(I38:I44)</f>
        <v>0</v>
      </c>
      <c r="J37" s="26">
        <f t="shared" si="8"/>
        <v>0</v>
      </c>
      <c r="K37" s="26">
        <f t="shared" si="8"/>
        <v>0</v>
      </c>
      <c r="L37" s="125">
        <f t="shared" si="8"/>
        <v>0</v>
      </c>
      <c r="M37" s="27">
        <f t="shared" si="8"/>
        <v>0</v>
      </c>
      <c r="P37" s="139"/>
    </row>
    <row r="38" spans="1:16" x14ac:dyDescent="0.25">
      <c r="A38" s="41"/>
      <c r="B38" s="29"/>
      <c r="C38" s="42" t="s">
        <v>63</v>
      </c>
      <c r="D38" s="38" t="s">
        <v>64</v>
      </c>
      <c r="E38" s="39"/>
      <c r="F38" s="39"/>
      <c r="G38" s="39"/>
      <c r="H38" s="39"/>
      <c r="I38" s="39"/>
      <c r="J38" s="39"/>
      <c r="K38" s="39"/>
      <c r="L38" s="126">
        <f t="shared" si="7"/>
        <v>0</v>
      </c>
      <c r="M38" s="40"/>
      <c r="P38" s="139"/>
    </row>
    <row r="39" spans="1:16" x14ac:dyDescent="0.25">
      <c r="A39" s="35"/>
      <c r="B39" s="36"/>
      <c r="C39" s="37" t="s">
        <v>65</v>
      </c>
      <c r="D39" s="38" t="s">
        <v>66</v>
      </c>
      <c r="E39" s="39"/>
      <c r="F39" s="39"/>
      <c r="G39" s="39"/>
      <c r="H39" s="39"/>
      <c r="I39" s="39"/>
      <c r="J39" s="39"/>
      <c r="K39" s="39"/>
      <c r="L39" s="126">
        <f t="shared" si="7"/>
        <v>0</v>
      </c>
      <c r="M39" s="40"/>
      <c r="P39" s="139"/>
    </row>
    <row r="40" spans="1:16" x14ac:dyDescent="0.25">
      <c r="A40" s="35"/>
      <c r="B40" s="36"/>
      <c r="C40" s="37" t="s">
        <v>67</v>
      </c>
      <c r="D40" s="38" t="s">
        <v>68</v>
      </c>
      <c r="E40" s="39"/>
      <c r="F40" s="39"/>
      <c r="G40" s="39"/>
      <c r="H40" s="39"/>
      <c r="I40" s="39"/>
      <c r="J40" s="39"/>
      <c r="K40" s="39"/>
      <c r="L40" s="126">
        <f t="shared" si="7"/>
        <v>0</v>
      </c>
      <c r="M40" s="40"/>
      <c r="P40" s="139"/>
    </row>
    <row r="41" spans="1:16" x14ac:dyDescent="0.25">
      <c r="A41" s="35"/>
      <c r="B41" s="36"/>
      <c r="C41" s="37" t="s">
        <v>69</v>
      </c>
      <c r="D41" s="38" t="s">
        <v>70</v>
      </c>
      <c r="E41" s="39"/>
      <c r="F41" s="39"/>
      <c r="G41" s="39"/>
      <c r="H41" s="39"/>
      <c r="I41" s="39"/>
      <c r="J41" s="39"/>
      <c r="K41" s="39"/>
      <c r="L41" s="126">
        <f t="shared" si="7"/>
        <v>0</v>
      </c>
      <c r="M41" s="40"/>
      <c r="P41" s="139"/>
    </row>
    <row r="42" spans="1:16" x14ac:dyDescent="0.25">
      <c r="A42" s="35"/>
      <c r="B42" s="36"/>
      <c r="C42" s="42" t="s">
        <v>71</v>
      </c>
      <c r="D42" s="38" t="s">
        <v>72</v>
      </c>
      <c r="E42" s="39"/>
      <c r="F42" s="39"/>
      <c r="G42" s="39"/>
      <c r="H42" s="39"/>
      <c r="I42" s="39"/>
      <c r="J42" s="39"/>
      <c r="K42" s="39"/>
      <c r="L42" s="126">
        <f t="shared" si="7"/>
        <v>0</v>
      </c>
      <c r="M42" s="40"/>
      <c r="P42" s="139"/>
    </row>
    <row r="43" spans="1:16" x14ac:dyDescent="0.25">
      <c r="A43" s="35"/>
      <c r="B43" s="36"/>
      <c r="C43" s="42" t="s">
        <v>73</v>
      </c>
      <c r="D43" s="38" t="s">
        <v>74</v>
      </c>
      <c r="E43" s="39"/>
      <c r="F43" s="39"/>
      <c r="G43" s="39"/>
      <c r="H43" s="39"/>
      <c r="I43" s="39">
        <f>J43</f>
        <v>0</v>
      </c>
      <c r="J43" s="39">
        <f>K43</f>
        <v>0</v>
      </c>
      <c r="K43" s="39">
        <v>0</v>
      </c>
      <c r="L43" s="126"/>
      <c r="M43" s="40"/>
      <c r="P43" s="139"/>
    </row>
    <row r="44" spans="1:16" x14ac:dyDescent="0.25">
      <c r="A44" s="35"/>
      <c r="B44" s="36"/>
      <c r="C44" s="37" t="s">
        <v>75</v>
      </c>
      <c r="D44" s="38" t="s">
        <v>76</v>
      </c>
      <c r="E44" s="39"/>
      <c r="F44" s="39"/>
      <c r="G44" s="39"/>
      <c r="H44" s="39"/>
      <c r="I44" s="39"/>
      <c r="J44" s="39"/>
      <c r="K44" s="39"/>
      <c r="L44" s="126">
        <f t="shared" si="7"/>
        <v>0</v>
      </c>
      <c r="M44" s="40"/>
      <c r="P44" s="139"/>
    </row>
    <row r="45" spans="1:16" x14ac:dyDescent="0.25">
      <c r="A45" s="41"/>
      <c r="B45" s="45" t="s">
        <v>77</v>
      </c>
      <c r="C45" s="42"/>
      <c r="D45" s="44" t="s">
        <v>78</v>
      </c>
      <c r="E45" s="46">
        <f>SUM(E46:E53)</f>
        <v>1068000</v>
      </c>
      <c r="F45" s="46">
        <f t="shared" ref="F45:M45" si="9">SUM(F46:F53)</f>
        <v>1068000</v>
      </c>
      <c r="G45" s="46">
        <f t="shared" si="9"/>
        <v>1068000</v>
      </c>
      <c r="H45" s="46">
        <f t="shared" si="9"/>
        <v>519000</v>
      </c>
      <c r="I45" s="46">
        <f t="shared" si="9"/>
        <v>519000</v>
      </c>
      <c r="J45" s="46">
        <f t="shared" si="9"/>
        <v>519000</v>
      </c>
      <c r="K45" s="46">
        <f>SUM(K46:K53)</f>
        <v>507031</v>
      </c>
      <c r="L45" s="127">
        <f t="shared" si="9"/>
        <v>11969</v>
      </c>
      <c r="M45" s="47">
        <f t="shared" si="9"/>
        <v>502742</v>
      </c>
      <c r="P45" s="139"/>
    </row>
    <row r="46" spans="1:16" x14ac:dyDescent="0.25">
      <c r="A46" s="48"/>
      <c r="B46" s="29"/>
      <c r="C46" s="49" t="s">
        <v>79</v>
      </c>
      <c r="D46" s="38" t="s">
        <v>80</v>
      </c>
      <c r="E46" s="39"/>
      <c r="F46" s="39"/>
      <c r="G46" s="39"/>
      <c r="H46" s="39"/>
      <c r="I46" s="39"/>
      <c r="J46" s="39"/>
      <c r="K46" s="39"/>
      <c r="L46" s="126">
        <f t="shared" si="7"/>
        <v>0</v>
      </c>
      <c r="M46" s="40"/>
      <c r="P46" s="139"/>
    </row>
    <row r="47" spans="1:16" x14ac:dyDescent="0.25">
      <c r="A47" s="48"/>
      <c r="B47" s="45"/>
      <c r="C47" s="42" t="s">
        <v>81</v>
      </c>
      <c r="D47" s="38" t="s">
        <v>82</v>
      </c>
      <c r="E47" s="39"/>
      <c r="F47" s="39"/>
      <c r="G47" s="39"/>
      <c r="H47" s="39"/>
      <c r="I47" s="39"/>
      <c r="J47" s="39"/>
      <c r="K47" s="39"/>
      <c r="L47" s="126">
        <f t="shared" si="7"/>
        <v>0</v>
      </c>
      <c r="M47" s="40"/>
      <c r="P47" s="139"/>
    </row>
    <row r="48" spans="1:16" x14ac:dyDescent="0.25">
      <c r="A48" s="48"/>
      <c r="B48" s="45"/>
      <c r="C48" s="42" t="s">
        <v>83</v>
      </c>
      <c r="D48" s="38" t="s">
        <v>84</v>
      </c>
      <c r="E48" s="39"/>
      <c r="F48" s="39"/>
      <c r="G48" s="39"/>
      <c r="H48" s="39"/>
      <c r="I48" s="39"/>
      <c r="J48" s="39"/>
      <c r="K48" s="39"/>
      <c r="L48" s="126">
        <f t="shared" si="7"/>
        <v>0</v>
      </c>
      <c r="M48" s="40"/>
      <c r="P48" s="139"/>
    </row>
    <row r="49" spans="1:16" x14ac:dyDescent="0.25">
      <c r="A49" s="48"/>
      <c r="B49" s="45"/>
      <c r="C49" s="42" t="s">
        <v>85</v>
      </c>
      <c r="D49" s="38" t="s">
        <v>86</v>
      </c>
      <c r="E49" s="39"/>
      <c r="F49" s="39"/>
      <c r="G49" s="39"/>
      <c r="H49" s="39"/>
      <c r="I49" s="39"/>
      <c r="J49" s="39"/>
      <c r="K49" s="39"/>
      <c r="L49" s="126">
        <f t="shared" si="7"/>
        <v>0</v>
      </c>
      <c r="M49" s="40"/>
      <c r="P49" s="139"/>
    </row>
    <row r="50" spans="1:16" x14ac:dyDescent="0.25">
      <c r="A50" s="48"/>
      <c r="B50" s="45"/>
      <c r="C50" s="42" t="s">
        <v>87</v>
      </c>
      <c r="D50" s="38" t="s">
        <v>88</v>
      </c>
      <c r="E50" s="39"/>
      <c r="F50" s="39"/>
      <c r="G50" s="39"/>
      <c r="H50" s="39"/>
      <c r="I50" s="39">
        <f>J50</f>
        <v>0</v>
      </c>
      <c r="J50" s="39">
        <f>K50</f>
        <v>0</v>
      </c>
      <c r="K50" s="39">
        <v>0</v>
      </c>
      <c r="L50" s="126"/>
      <c r="M50" s="40"/>
      <c r="P50" s="139"/>
    </row>
    <row r="51" spans="1:16" x14ac:dyDescent="0.25">
      <c r="A51" s="48"/>
      <c r="B51" s="45"/>
      <c r="C51" s="37" t="s">
        <v>89</v>
      </c>
      <c r="D51" s="38" t="s">
        <v>90</v>
      </c>
      <c r="E51" s="39"/>
      <c r="F51" s="39"/>
      <c r="G51" s="39"/>
      <c r="H51" s="39"/>
      <c r="I51" s="39"/>
      <c r="J51" s="39"/>
      <c r="K51" s="39"/>
      <c r="L51" s="126">
        <f t="shared" si="7"/>
        <v>0</v>
      </c>
      <c r="M51" s="40"/>
      <c r="P51" s="139"/>
    </row>
    <row r="52" spans="1:16" x14ac:dyDescent="0.25">
      <c r="A52" s="48"/>
      <c r="B52" s="45"/>
      <c r="C52" s="37" t="s">
        <v>91</v>
      </c>
      <c r="D52" s="38" t="s">
        <v>92</v>
      </c>
      <c r="E52" s="39">
        <v>1068000</v>
      </c>
      <c r="F52" s="39">
        <v>1068000</v>
      </c>
      <c r="G52" s="39">
        <v>1068000</v>
      </c>
      <c r="H52" s="39">
        <v>519000</v>
      </c>
      <c r="I52" s="39">
        <v>519000</v>
      </c>
      <c r="J52" s="39">
        <v>519000</v>
      </c>
      <c r="K52" s="39">
        <v>507031</v>
      </c>
      <c r="L52" s="126">
        <f>J52-K52</f>
        <v>11969</v>
      </c>
      <c r="M52" s="40">
        <v>502742</v>
      </c>
      <c r="P52" s="139"/>
    </row>
    <row r="53" spans="1:16" x14ac:dyDescent="0.25">
      <c r="A53" s="48"/>
      <c r="B53" s="45"/>
      <c r="C53" s="37" t="s">
        <v>93</v>
      </c>
      <c r="D53" s="38" t="s">
        <v>94</v>
      </c>
      <c r="E53" s="39"/>
      <c r="F53" s="39"/>
      <c r="G53" s="39"/>
      <c r="H53" s="39"/>
      <c r="I53" s="39">
        <f t="shared" ref="I53" si="10">J53</f>
        <v>0</v>
      </c>
      <c r="J53" s="39"/>
      <c r="K53" s="39">
        <v>0</v>
      </c>
      <c r="L53" s="126">
        <f t="shared" ref="L53:L110" si="11">J53-K53</f>
        <v>0</v>
      </c>
      <c r="M53" s="40"/>
      <c r="P53" s="139"/>
    </row>
    <row r="54" spans="1:16" x14ac:dyDescent="0.25">
      <c r="A54" s="32" t="s">
        <v>95</v>
      </c>
      <c r="B54" s="36"/>
      <c r="C54" s="50"/>
      <c r="D54" s="44" t="s">
        <v>96</v>
      </c>
      <c r="E54" s="51">
        <f>E55+E66+E67+E70+E75+E79+E82+E83+E84+E85+E86+E87+E88+E89+E90+E91+E92+E93+E94+E95+E96+E100+E101</f>
        <v>6319000</v>
      </c>
      <c r="F54" s="51">
        <f>F55+F66+F67+F70+F75+F79+F82+F83+F84+F85+F86+F87+F88+F89+F90+F91+F92+F93+F94+F95+F96+F100+F101</f>
        <v>5696000</v>
      </c>
      <c r="G54" s="51">
        <f>G55+G66+G67+G70+G75+G79+G82+G83+G84+G85+G86+G87+G88+G89+G90+G91+G92+G93+G94+G95+G96+G100+G101</f>
        <v>6319000</v>
      </c>
      <c r="H54" s="51">
        <f t="shared" ref="H54:M54" si="12">H55+H66+H67+H70+H75+H79+H82+H83+H84+H85+H86+H87+H88+H89+H90+H91+H92+H93+H94+H95+H96+H100+H101</f>
        <v>5210000</v>
      </c>
      <c r="I54" s="51">
        <f t="shared" si="12"/>
        <v>4978811.84</v>
      </c>
      <c r="J54" s="51">
        <f t="shared" si="12"/>
        <v>4978811.84</v>
      </c>
      <c r="K54" s="51">
        <f t="shared" si="12"/>
        <v>4471788.83</v>
      </c>
      <c r="L54" s="134">
        <f t="shared" si="11"/>
        <v>507023.00999999978</v>
      </c>
      <c r="M54" s="52">
        <f t="shared" si="12"/>
        <v>1944560.5599999996</v>
      </c>
      <c r="P54" s="139"/>
    </row>
    <row r="55" spans="1:16" x14ac:dyDescent="0.25">
      <c r="A55" s="33"/>
      <c r="B55" s="29" t="s">
        <v>97</v>
      </c>
      <c r="C55" s="36"/>
      <c r="D55" s="44" t="s">
        <v>98</v>
      </c>
      <c r="E55" s="51">
        <f>SUM(E56:E65)</f>
        <v>2332000</v>
      </c>
      <c r="F55" s="51">
        <f>SUM(F56:F65)</f>
        <v>2332000</v>
      </c>
      <c r="G55" s="51">
        <f>SUM(G56:G65)</f>
        <v>2332000</v>
      </c>
      <c r="H55" s="51">
        <f t="shared" ref="H55:M55" si="13">SUM(H56:H65)</f>
        <v>1931000</v>
      </c>
      <c r="I55" s="51">
        <f t="shared" si="13"/>
        <v>1899705.21</v>
      </c>
      <c r="J55" s="51">
        <f t="shared" si="13"/>
        <v>1899705.21</v>
      </c>
      <c r="K55" s="51">
        <f>SUM(K56:K65)</f>
        <v>1431903.8499999999</v>
      </c>
      <c r="L55" s="134">
        <f t="shared" si="11"/>
        <v>467801.3600000001</v>
      </c>
      <c r="M55" s="52">
        <f t="shared" si="13"/>
        <v>1362325.8699999999</v>
      </c>
      <c r="P55" s="139"/>
    </row>
    <row r="56" spans="1:16" x14ac:dyDescent="0.25">
      <c r="A56" s="48"/>
      <c r="B56" s="45"/>
      <c r="C56" s="42" t="s">
        <v>99</v>
      </c>
      <c r="D56" s="38" t="s">
        <v>100</v>
      </c>
      <c r="E56" s="39">
        <v>100000</v>
      </c>
      <c r="F56" s="39">
        <v>100000</v>
      </c>
      <c r="G56" s="39">
        <v>100000</v>
      </c>
      <c r="H56" s="39">
        <v>90000</v>
      </c>
      <c r="I56" s="39">
        <f>J56</f>
        <v>59137.68</v>
      </c>
      <c r="J56" s="39">
        <f>K56</f>
        <v>59137.68</v>
      </c>
      <c r="K56" s="39">
        <v>59137.68</v>
      </c>
      <c r="L56" s="126">
        <f t="shared" si="11"/>
        <v>0</v>
      </c>
      <c r="M56" s="40">
        <v>54211.55</v>
      </c>
      <c r="P56" s="139"/>
    </row>
    <row r="57" spans="1:16" x14ac:dyDescent="0.25">
      <c r="A57" s="48"/>
      <c r="B57" s="45"/>
      <c r="C57" s="42" t="s">
        <v>101</v>
      </c>
      <c r="D57" s="38" t="s">
        <v>102</v>
      </c>
      <c r="E57" s="39">
        <v>30000</v>
      </c>
      <c r="F57" s="39">
        <v>30000</v>
      </c>
      <c r="G57" s="39">
        <v>30000</v>
      </c>
      <c r="H57" s="39">
        <v>30000</v>
      </c>
      <c r="I57" s="39">
        <f t="shared" ref="I57:I65" si="14">J57</f>
        <v>20427.36</v>
      </c>
      <c r="J57" s="39">
        <f t="shared" ref="J57:J66" si="15">K57</f>
        <v>20427.36</v>
      </c>
      <c r="K57" s="39">
        <v>20427.36</v>
      </c>
      <c r="L57" s="126">
        <f t="shared" si="11"/>
        <v>0</v>
      </c>
      <c r="M57" s="40">
        <v>19928.900000000001</v>
      </c>
      <c r="P57" s="139"/>
    </row>
    <row r="58" spans="1:16" x14ac:dyDescent="0.25">
      <c r="A58" s="48"/>
      <c r="B58" s="45"/>
      <c r="C58" s="42" t="s">
        <v>103</v>
      </c>
      <c r="D58" s="38" t="s">
        <v>104</v>
      </c>
      <c r="E58" s="39">
        <v>630000</v>
      </c>
      <c r="F58" s="39">
        <v>630000</v>
      </c>
      <c r="G58" s="39">
        <v>630000</v>
      </c>
      <c r="H58" s="39">
        <v>560000</v>
      </c>
      <c r="I58" s="39">
        <v>601850.69999999995</v>
      </c>
      <c r="J58" s="39">
        <v>601850.69999999995</v>
      </c>
      <c r="K58" s="39">
        <v>500842.16</v>
      </c>
      <c r="L58" s="126">
        <f t="shared" si="11"/>
        <v>101008.53999999998</v>
      </c>
      <c r="M58" s="40">
        <v>379252.02</v>
      </c>
      <c r="P58" s="139"/>
    </row>
    <row r="59" spans="1:16" x14ac:dyDescent="0.25">
      <c r="A59" s="48"/>
      <c r="B59" s="45"/>
      <c r="C59" s="42" t="s">
        <v>105</v>
      </c>
      <c r="D59" s="38" t="s">
        <v>106</v>
      </c>
      <c r="E59" s="39">
        <v>65000</v>
      </c>
      <c r="F59" s="39">
        <v>65000</v>
      </c>
      <c r="G59" s="39">
        <v>65000</v>
      </c>
      <c r="H59" s="39">
        <v>55000</v>
      </c>
      <c r="I59" s="39">
        <f t="shared" si="14"/>
        <v>43910.8</v>
      </c>
      <c r="J59" s="39">
        <v>43910.8</v>
      </c>
      <c r="K59" s="39">
        <v>41054.800000000003</v>
      </c>
      <c r="L59" s="126">
        <f t="shared" si="11"/>
        <v>2856</v>
      </c>
      <c r="M59" s="40">
        <v>39571.5</v>
      </c>
      <c r="P59" s="139"/>
    </row>
    <row r="60" spans="1:16" x14ac:dyDescent="0.25">
      <c r="A60" s="48"/>
      <c r="B60" s="45"/>
      <c r="C60" s="42" t="s">
        <v>107</v>
      </c>
      <c r="D60" s="38" t="s">
        <v>108</v>
      </c>
      <c r="E60" s="39">
        <v>650000</v>
      </c>
      <c r="F60" s="39">
        <v>650000</v>
      </c>
      <c r="G60" s="39">
        <v>650000</v>
      </c>
      <c r="H60" s="39">
        <v>520000</v>
      </c>
      <c r="I60" s="39">
        <f t="shared" si="14"/>
        <v>641906.69999999995</v>
      </c>
      <c r="J60" s="39">
        <v>641906.69999999995</v>
      </c>
      <c r="K60" s="39">
        <v>408085.86</v>
      </c>
      <c r="L60" s="126">
        <f t="shared" si="11"/>
        <v>233820.83999999997</v>
      </c>
      <c r="M60" s="40">
        <v>426076.76</v>
      </c>
      <c r="P60" s="139"/>
    </row>
    <row r="61" spans="1:16" x14ac:dyDescent="0.25">
      <c r="A61" s="48"/>
      <c r="B61" s="45"/>
      <c r="C61" s="42" t="s">
        <v>109</v>
      </c>
      <c r="D61" s="38" t="s">
        <v>110</v>
      </c>
      <c r="E61" s="39">
        <v>70000</v>
      </c>
      <c r="F61" s="39">
        <v>70000</v>
      </c>
      <c r="G61" s="39">
        <v>70000</v>
      </c>
      <c r="H61" s="39">
        <v>55000</v>
      </c>
      <c r="I61" s="39">
        <f t="shared" si="14"/>
        <v>43595.82</v>
      </c>
      <c r="J61" s="39">
        <f t="shared" si="15"/>
        <v>43595.82</v>
      </c>
      <c r="K61" s="39">
        <v>43595.82</v>
      </c>
      <c r="L61" s="126">
        <f t="shared" si="11"/>
        <v>0</v>
      </c>
      <c r="M61" s="40">
        <v>100197.93</v>
      </c>
      <c r="P61" s="139"/>
    </row>
    <row r="62" spans="1:16" x14ac:dyDescent="0.25">
      <c r="A62" s="48"/>
      <c r="B62" s="45"/>
      <c r="C62" s="42" t="s">
        <v>111</v>
      </c>
      <c r="D62" s="38" t="s">
        <v>112</v>
      </c>
      <c r="E62" s="39">
        <v>1000</v>
      </c>
      <c r="F62" s="39">
        <v>1000</v>
      </c>
      <c r="G62" s="39">
        <v>1000</v>
      </c>
      <c r="H62" s="39">
        <v>1000</v>
      </c>
      <c r="I62" s="39">
        <f t="shared" si="14"/>
        <v>0</v>
      </c>
      <c r="J62" s="39">
        <f t="shared" si="15"/>
        <v>0</v>
      </c>
      <c r="K62" s="39"/>
      <c r="L62" s="126">
        <f t="shared" si="11"/>
        <v>0</v>
      </c>
      <c r="M62" s="40"/>
      <c r="P62" s="139"/>
    </row>
    <row r="63" spans="1:16" x14ac:dyDescent="0.25">
      <c r="A63" s="48"/>
      <c r="B63" s="45"/>
      <c r="C63" s="42" t="s">
        <v>113</v>
      </c>
      <c r="D63" s="38" t="s">
        <v>114</v>
      </c>
      <c r="E63" s="39">
        <v>140000</v>
      </c>
      <c r="F63" s="39">
        <v>140000</v>
      </c>
      <c r="G63" s="39">
        <v>140000</v>
      </c>
      <c r="H63" s="39">
        <v>110000</v>
      </c>
      <c r="I63" s="39">
        <f t="shared" si="14"/>
        <v>99402.39</v>
      </c>
      <c r="J63" s="39">
        <f t="shared" si="15"/>
        <v>99402.39</v>
      </c>
      <c r="K63" s="39">
        <v>99402.39</v>
      </c>
      <c r="L63" s="126">
        <f t="shared" si="11"/>
        <v>0</v>
      </c>
      <c r="M63" s="40">
        <v>83634.039999999994</v>
      </c>
      <c r="P63" s="139"/>
    </row>
    <row r="64" spans="1:16" x14ac:dyDescent="0.25">
      <c r="A64" s="48"/>
      <c r="B64" s="45"/>
      <c r="C64" s="53" t="s">
        <v>115</v>
      </c>
      <c r="D64" s="38" t="s">
        <v>116</v>
      </c>
      <c r="E64" s="39">
        <v>200000</v>
      </c>
      <c r="F64" s="39">
        <v>200000</v>
      </c>
      <c r="G64" s="39">
        <v>200000</v>
      </c>
      <c r="H64" s="39">
        <v>170000</v>
      </c>
      <c r="I64" s="39">
        <f t="shared" si="14"/>
        <v>88475.36</v>
      </c>
      <c r="J64" s="39">
        <v>88475.36</v>
      </c>
      <c r="K64" s="39">
        <v>46237.45</v>
      </c>
      <c r="L64" s="126">
        <f t="shared" si="11"/>
        <v>42237.91</v>
      </c>
      <c r="M64" s="40">
        <v>75452.02</v>
      </c>
      <c r="P64" s="139"/>
    </row>
    <row r="65" spans="1:16" x14ac:dyDescent="0.25">
      <c r="A65" s="48"/>
      <c r="B65" s="45"/>
      <c r="C65" s="42" t="s">
        <v>117</v>
      </c>
      <c r="D65" s="38" t="s">
        <v>118</v>
      </c>
      <c r="E65" s="39">
        <v>446000</v>
      </c>
      <c r="F65" s="39">
        <v>446000</v>
      </c>
      <c r="G65" s="39">
        <v>446000</v>
      </c>
      <c r="H65" s="39">
        <v>340000</v>
      </c>
      <c r="I65" s="39">
        <f t="shared" si="14"/>
        <v>300998.40000000002</v>
      </c>
      <c r="J65" s="39">
        <v>300998.40000000002</v>
      </c>
      <c r="K65" s="39">
        <v>213120.33</v>
      </c>
      <c r="L65" s="126">
        <f t="shared" si="11"/>
        <v>87878.070000000036</v>
      </c>
      <c r="M65" s="40">
        <v>184001.15</v>
      </c>
      <c r="P65" s="139"/>
    </row>
    <row r="66" spans="1:16" x14ac:dyDescent="0.25">
      <c r="A66" s="48"/>
      <c r="B66" s="54" t="s">
        <v>119</v>
      </c>
      <c r="C66" s="55"/>
      <c r="D66" s="56" t="s">
        <v>120</v>
      </c>
      <c r="E66" s="138">
        <v>145000</v>
      </c>
      <c r="F66" s="138">
        <v>145000</v>
      </c>
      <c r="G66" s="138">
        <v>145000</v>
      </c>
      <c r="H66" s="138">
        <v>145000</v>
      </c>
      <c r="I66" s="138">
        <f>J66</f>
        <v>139556.66</v>
      </c>
      <c r="J66" s="39">
        <f t="shared" si="15"/>
        <v>139556.66</v>
      </c>
      <c r="K66" s="138">
        <v>139556.66</v>
      </c>
      <c r="L66" s="126">
        <f t="shared" si="11"/>
        <v>0</v>
      </c>
      <c r="M66" s="40">
        <v>118505.28</v>
      </c>
      <c r="P66" s="139"/>
    </row>
    <row r="67" spans="1:16" x14ac:dyDescent="0.25">
      <c r="A67" s="33"/>
      <c r="B67" s="29" t="s">
        <v>121</v>
      </c>
      <c r="C67" s="36"/>
      <c r="D67" s="44" t="s">
        <v>122</v>
      </c>
      <c r="E67" s="51">
        <f>SUM(E68:E69)</f>
        <v>50000</v>
      </c>
      <c r="F67" s="51">
        <f>SUM(F68:F69)</f>
        <v>40000</v>
      </c>
      <c r="G67" s="51">
        <f>SUM(G68:G69)</f>
        <v>50000</v>
      </c>
      <c r="H67" s="51">
        <f t="shared" ref="H67:M67" si="16">SUM(H68:H69)</f>
        <v>40000</v>
      </c>
      <c r="I67" s="51">
        <f t="shared" si="16"/>
        <v>34363</v>
      </c>
      <c r="J67" s="51">
        <f t="shared" si="16"/>
        <v>34363</v>
      </c>
      <c r="K67" s="51">
        <f t="shared" si="16"/>
        <v>34363</v>
      </c>
      <c r="L67" s="126">
        <f t="shared" si="11"/>
        <v>0</v>
      </c>
      <c r="M67" s="52">
        <f t="shared" si="16"/>
        <v>34993</v>
      </c>
      <c r="P67" s="139"/>
    </row>
    <row r="68" spans="1:16" x14ac:dyDescent="0.25">
      <c r="A68" s="33"/>
      <c r="B68" s="29"/>
      <c r="C68" s="53" t="s">
        <v>123</v>
      </c>
      <c r="D68" s="38" t="s">
        <v>124</v>
      </c>
      <c r="E68" s="39">
        <v>50000</v>
      </c>
      <c r="F68" s="39">
        <v>40000</v>
      </c>
      <c r="G68" s="39">
        <v>50000</v>
      </c>
      <c r="H68" s="39">
        <v>40000</v>
      </c>
      <c r="I68" s="39">
        <f>J68</f>
        <v>34363</v>
      </c>
      <c r="J68" s="39">
        <f>K68</f>
        <v>34363</v>
      </c>
      <c r="K68" s="39">
        <v>34363</v>
      </c>
      <c r="L68" s="126">
        <f t="shared" si="11"/>
        <v>0</v>
      </c>
      <c r="M68" s="40">
        <v>34993</v>
      </c>
      <c r="P68" s="139"/>
    </row>
    <row r="69" spans="1:16" x14ac:dyDescent="0.25">
      <c r="A69" s="33"/>
      <c r="B69" s="29"/>
      <c r="C69" s="53" t="s">
        <v>125</v>
      </c>
      <c r="D69" s="38" t="s">
        <v>126</v>
      </c>
      <c r="E69" s="39"/>
      <c r="F69" s="39"/>
      <c r="G69" s="39"/>
      <c r="H69" s="39"/>
      <c r="I69" s="39"/>
      <c r="J69" s="39"/>
      <c r="K69" s="39"/>
      <c r="L69" s="126">
        <f t="shared" si="11"/>
        <v>0</v>
      </c>
      <c r="M69" s="40"/>
      <c r="P69" s="139"/>
    </row>
    <row r="70" spans="1:16" x14ac:dyDescent="0.25">
      <c r="A70" s="33"/>
      <c r="B70" s="29" t="s">
        <v>127</v>
      </c>
      <c r="C70" s="36"/>
      <c r="D70" s="44" t="s">
        <v>128</v>
      </c>
      <c r="E70" s="51">
        <f>SUM(E71:E74)</f>
        <v>15000</v>
      </c>
      <c r="F70" s="51">
        <f>SUM(F71:F74)</f>
        <v>15000</v>
      </c>
      <c r="G70" s="51">
        <f>SUM(G71:G74)</f>
        <v>15000</v>
      </c>
      <c r="H70" s="51">
        <f t="shared" ref="H70:M70" si="17">SUM(H71:H74)</f>
        <v>15000</v>
      </c>
      <c r="I70" s="51">
        <f t="shared" si="17"/>
        <v>10524.36</v>
      </c>
      <c r="J70" s="51">
        <f t="shared" si="17"/>
        <v>10524.36</v>
      </c>
      <c r="K70" s="51">
        <f t="shared" si="17"/>
        <v>10524.36</v>
      </c>
      <c r="L70" s="126">
        <f t="shared" si="11"/>
        <v>0</v>
      </c>
      <c r="M70" s="52">
        <f t="shared" si="17"/>
        <v>9323.9699999999993</v>
      </c>
      <c r="P70" s="139"/>
    </row>
    <row r="71" spans="1:16" x14ac:dyDescent="0.25">
      <c r="A71" s="48"/>
      <c r="B71" s="45"/>
      <c r="C71" s="42" t="s">
        <v>129</v>
      </c>
      <c r="D71" s="38" t="s">
        <v>130</v>
      </c>
      <c r="E71" s="39"/>
      <c r="F71" s="39"/>
      <c r="G71" s="39"/>
      <c r="H71" s="39"/>
      <c r="I71" s="39"/>
      <c r="J71" s="39"/>
      <c r="K71" s="39"/>
      <c r="L71" s="126">
        <f t="shared" si="11"/>
        <v>0</v>
      </c>
      <c r="M71" s="40"/>
      <c r="P71" s="139"/>
    </row>
    <row r="72" spans="1:16" x14ac:dyDescent="0.25">
      <c r="A72" s="48"/>
      <c r="B72" s="45"/>
      <c r="C72" s="42" t="s">
        <v>131</v>
      </c>
      <c r="D72" s="38" t="s">
        <v>132</v>
      </c>
      <c r="E72" s="39"/>
      <c r="F72" s="39"/>
      <c r="G72" s="39"/>
      <c r="H72" s="39"/>
      <c r="I72" s="39"/>
      <c r="J72" s="39"/>
      <c r="K72" s="39"/>
      <c r="L72" s="126">
        <f t="shared" si="11"/>
        <v>0</v>
      </c>
      <c r="M72" s="40">
        <v>774.97</v>
      </c>
      <c r="P72" s="139"/>
    </row>
    <row r="73" spans="1:16" x14ac:dyDescent="0.25">
      <c r="A73" s="48"/>
      <c r="B73" s="45"/>
      <c r="C73" s="42" t="s">
        <v>133</v>
      </c>
      <c r="D73" s="38" t="s">
        <v>134</v>
      </c>
      <c r="E73" s="39">
        <v>15000</v>
      </c>
      <c r="F73" s="39">
        <v>15000</v>
      </c>
      <c r="G73" s="39">
        <v>15000</v>
      </c>
      <c r="H73" s="39">
        <v>15000</v>
      </c>
      <c r="I73" s="39">
        <f>J73</f>
        <v>10524.36</v>
      </c>
      <c r="J73" s="39">
        <f>K73</f>
        <v>10524.36</v>
      </c>
      <c r="K73" s="39">
        <v>10524.36</v>
      </c>
      <c r="L73" s="126">
        <f t="shared" si="11"/>
        <v>0</v>
      </c>
      <c r="M73" s="40">
        <v>8549</v>
      </c>
      <c r="P73" s="139"/>
    </row>
    <row r="74" spans="1:16" x14ac:dyDescent="0.25">
      <c r="A74" s="48"/>
      <c r="B74" s="45"/>
      <c r="C74" s="42" t="s">
        <v>135</v>
      </c>
      <c r="D74" s="38" t="s">
        <v>136</v>
      </c>
      <c r="E74" s="39"/>
      <c r="F74" s="39"/>
      <c r="G74" s="39"/>
      <c r="H74" s="39"/>
      <c r="I74" s="39"/>
      <c r="J74" s="39"/>
      <c r="K74" s="39"/>
      <c r="L74" s="126">
        <f t="shared" si="11"/>
        <v>0</v>
      </c>
      <c r="M74" s="40"/>
      <c r="P74" s="139"/>
    </row>
    <row r="75" spans="1:16" x14ac:dyDescent="0.25">
      <c r="A75" s="33"/>
      <c r="B75" s="29" t="s">
        <v>137</v>
      </c>
      <c r="C75" s="36"/>
      <c r="D75" s="44" t="s">
        <v>138</v>
      </c>
      <c r="E75" s="57">
        <f>SUM(E76:E78)</f>
        <v>50000</v>
      </c>
      <c r="F75" s="57">
        <f>SUM(F76:F78)</f>
        <v>50000</v>
      </c>
      <c r="G75" s="57">
        <f>SUM(G76:G78)</f>
        <v>50000</v>
      </c>
      <c r="H75" s="57">
        <f t="shared" ref="H75:M75" si="18">SUM(H76:H78)</f>
        <v>40000</v>
      </c>
      <c r="I75" s="57">
        <f t="shared" si="18"/>
        <v>26594.77</v>
      </c>
      <c r="J75" s="57">
        <f t="shared" si="18"/>
        <v>26594.77</v>
      </c>
      <c r="K75" s="57">
        <f>SUM(K76:K78)</f>
        <v>20008.12</v>
      </c>
      <c r="L75" s="134">
        <f t="shared" si="11"/>
        <v>6586.6500000000015</v>
      </c>
      <c r="M75" s="58">
        <f t="shared" si="18"/>
        <v>5.03</v>
      </c>
      <c r="P75" s="139"/>
    </row>
    <row r="76" spans="1:16" x14ac:dyDescent="0.25">
      <c r="A76" s="48"/>
      <c r="B76" s="45"/>
      <c r="C76" s="42" t="s">
        <v>139</v>
      </c>
      <c r="D76" s="38" t="s">
        <v>140</v>
      </c>
      <c r="E76" s="39"/>
      <c r="F76" s="39"/>
      <c r="G76" s="39"/>
      <c r="H76" s="39"/>
      <c r="I76" s="39">
        <f>J76</f>
        <v>0</v>
      </c>
      <c r="J76" s="39">
        <f>K76</f>
        <v>0</v>
      </c>
      <c r="K76" s="39">
        <v>0</v>
      </c>
      <c r="L76" s="126">
        <f t="shared" si="11"/>
        <v>0</v>
      </c>
      <c r="M76" s="40"/>
      <c r="P76" s="139"/>
    </row>
    <row r="77" spans="1:16" x14ac:dyDescent="0.25">
      <c r="A77" s="48"/>
      <c r="B77" s="45"/>
      <c r="C77" s="42" t="s">
        <v>141</v>
      </c>
      <c r="D77" s="38" t="s">
        <v>142</v>
      </c>
      <c r="E77" s="39"/>
      <c r="F77" s="39"/>
      <c r="G77" s="39"/>
      <c r="H77" s="39"/>
      <c r="I77" s="39"/>
      <c r="J77" s="39"/>
      <c r="K77" s="39"/>
      <c r="L77" s="126">
        <f t="shared" si="11"/>
        <v>0</v>
      </c>
      <c r="M77" s="40"/>
      <c r="P77" s="139"/>
    </row>
    <row r="78" spans="1:16" x14ac:dyDescent="0.25">
      <c r="A78" s="48"/>
      <c r="B78" s="45"/>
      <c r="C78" s="42" t="s">
        <v>143</v>
      </c>
      <c r="D78" s="38" t="s">
        <v>144</v>
      </c>
      <c r="E78" s="39">
        <v>50000</v>
      </c>
      <c r="F78" s="39">
        <v>50000</v>
      </c>
      <c r="G78" s="39">
        <v>50000</v>
      </c>
      <c r="H78" s="39">
        <v>40000</v>
      </c>
      <c r="I78" s="39">
        <f>J78</f>
        <v>26594.77</v>
      </c>
      <c r="J78" s="39">
        <v>26594.77</v>
      </c>
      <c r="K78" s="39">
        <v>20008.12</v>
      </c>
      <c r="L78" s="126">
        <f t="shared" si="11"/>
        <v>6586.6500000000015</v>
      </c>
      <c r="M78" s="40">
        <v>5.03</v>
      </c>
      <c r="P78" s="139"/>
    </row>
    <row r="79" spans="1:16" x14ac:dyDescent="0.25">
      <c r="A79" s="33"/>
      <c r="B79" s="36" t="s">
        <v>145</v>
      </c>
      <c r="C79" s="36"/>
      <c r="D79" s="44" t="s">
        <v>146</v>
      </c>
      <c r="E79" s="57">
        <f>SUM(E80:E81)</f>
        <v>35000</v>
      </c>
      <c r="F79" s="57">
        <f>SUM(F80:F81)</f>
        <v>32000</v>
      </c>
      <c r="G79" s="57">
        <f>SUM(G80:G81)</f>
        <v>35000</v>
      </c>
      <c r="H79" s="57">
        <f t="shared" ref="H79:M79" si="19">SUM(H80:H81)</f>
        <v>32000</v>
      </c>
      <c r="I79" s="57">
        <f t="shared" si="19"/>
        <v>31013.46</v>
      </c>
      <c r="J79" s="57">
        <f t="shared" si="19"/>
        <v>31013.46</v>
      </c>
      <c r="K79" s="57">
        <f t="shared" si="19"/>
        <v>31013.46</v>
      </c>
      <c r="L79" s="126">
        <f t="shared" si="11"/>
        <v>0</v>
      </c>
      <c r="M79" s="58">
        <f t="shared" si="19"/>
        <v>18952.93</v>
      </c>
      <c r="P79" s="139"/>
    </row>
    <row r="80" spans="1:16" x14ac:dyDescent="0.25">
      <c r="A80" s="48"/>
      <c r="B80" s="45"/>
      <c r="C80" s="42" t="s">
        <v>147</v>
      </c>
      <c r="D80" s="38" t="s">
        <v>148</v>
      </c>
      <c r="E80" s="39">
        <v>35000</v>
      </c>
      <c r="F80" s="39">
        <v>32000</v>
      </c>
      <c r="G80" s="39">
        <v>35000</v>
      </c>
      <c r="H80" s="39">
        <v>32000</v>
      </c>
      <c r="I80" s="39">
        <f>J80</f>
        <v>31013.46</v>
      </c>
      <c r="J80" s="39">
        <f>K80</f>
        <v>31013.46</v>
      </c>
      <c r="K80" s="39">
        <v>31013.46</v>
      </c>
      <c r="L80" s="126">
        <f t="shared" si="11"/>
        <v>0</v>
      </c>
      <c r="M80" s="40">
        <v>18952.93</v>
      </c>
      <c r="P80" s="139"/>
    </row>
    <row r="81" spans="1:16" x14ac:dyDescent="0.25">
      <c r="A81" s="48"/>
      <c r="B81" s="45"/>
      <c r="C81" s="42" t="s">
        <v>149</v>
      </c>
      <c r="D81" s="38" t="s">
        <v>150</v>
      </c>
      <c r="E81" s="39"/>
      <c r="F81" s="39"/>
      <c r="G81" s="39"/>
      <c r="H81" s="39"/>
      <c r="I81" s="39"/>
      <c r="J81" s="39"/>
      <c r="K81" s="39"/>
      <c r="L81" s="126">
        <f t="shared" si="11"/>
        <v>0</v>
      </c>
      <c r="M81" s="40"/>
      <c r="P81" s="139"/>
    </row>
    <row r="82" spans="1:16" x14ac:dyDescent="0.25">
      <c r="A82" s="33"/>
      <c r="B82" s="29" t="s">
        <v>151</v>
      </c>
      <c r="C82" s="36"/>
      <c r="D82" s="44" t="s">
        <v>152</v>
      </c>
      <c r="E82" s="39">
        <v>4000</v>
      </c>
      <c r="F82" s="39">
        <v>4000</v>
      </c>
      <c r="G82" s="39">
        <v>4000</v>
      </c>
      <c r="H82" s="39">
        <v>4000</v>
      </c>
      <c r="I82" s="39">
        <f t="shared" ref="I82:J87" si="20">J82</f>
        <v>3232.04</v>
      </c>
      <c r="J82" s="39">
        <f t="shared" si="20"/>
        <v>3232.04</v>
      </c>
      <c r="K82" s="39">
        <v>3232.04</v>
      </c>
      <c r="L82" s="126">
        <f t="shared" si="11"/>
        <v>0</v>
      </c>
      <c r="M82" s="40">
        <v>4457</v>
      </c>
      <c r="P82" s="139"/>
    </row>
    <row r="83" spans="1:16" x14ac:dyDescent="0.25">
      <c r="A83" s="43"/>
      <c r="B83" s="29" t="s">
        <v>153</v>
      </c>
      <c r="C83" s="29"/>
      <c r="D83" s="44" t="s">
        <v>154</v>
      </c>
      <c r="E83" s="39"/>
      <c r="F83" s="39"/>
      <c r="G83" s="39"/>
      <c r="H83" s="39"/>
      <c r="I83" s="39"/>
      <c r="J83" s="39"/>
      <c r="K83" s="39"/>
      <c r="L83" s="126">
        <f t="shared" si="11"/>
        <v>0</v>
      </c>
      <c r="M83" s="40"/>
      <c r="P83" s="139"/>
    </row>
    <row r="84" spans="1:16" x14ac:dyDescent="0.25">
      <c r="A84" s="33"/>
      <c r="B84" s="29" t="s">
        <v>155</v>
      </c>
      <c r="C84" s="36"/>
      <c r="D84" s="44" t="s">
        <v>156</v>
      </c>
      <c r="E84" s="39"/>
      <c r="F84" s="39"/>
      <c r="G84" s="39"/>
      <c r="H84" s="39"/>
      <c r="I84" s="39"/>
      <c r="J84" s="39"/>
      <c r="K84" s="39"/>
      <c r="L84" s="126">
        <f t="shared" si="11"/>
        <v>0</v>
      </c>
      <c r="M84" s="40"/>
      <c r="P84" s="139"/>
    </row>
    <row r="85" spans="1:16" x14ac:dyDescent="0.25">
      <c r="A85" s="33"/>
      <c r="B85" s="29" t="s">
        <v>157</v>
      </c>
      <c r="C85" s="36"/>
      <c r="D85" s="44" t="s">
        <v>158</v>
      </c>
      <c r="E85" s="39">
        <v>20000</v>
      </c>
      <c r="F85" s="39">
        <v>20000</v>
      </c>
      <c r="G85" s="39">
        <v>20000</v>
      </c>
      <c r="H85" s="39">
        <v>0</v>
      </c>
      <c r="I85" s="39">
        <f t="shared" si="20"/>
        <v>0</v>
      </c>
      <c r="J85" s="39">
        <f t="shared" si="20"/>
        <v>0</v>
      </c>
      <c r="K85" s="39">
        <v>0</v>
      </c>
      <c r="L85" s="126">
        <f t="shared" si="11"/>
        <v>0</v>
      </c>
      <c r="M85" s="40"/>
      <c r="P85" s="139"/>
    </row>
    <row r="86" spans="1:16" x14ac:dyDescent="0.25">
      <c r="A86" s="33"/>
      <c r="B86" s="29" t="s">
        <v>159</v>
      </c>
      <c r="C86" s="36"/>
      <c r="D86" s="44" t="s">
        <v>160</v>
      </c>
      <c r="E86" s="39">
        <v>10000</v>
      </c>
      <c r="F86" s="39">
        <v>10000</v>
      </c>
      <c r="G86" s="39">
        <v>10000</v>
      </c>
      <c r="H86" s="39">
        <v>10000</v>
      </c>
      <c r="I86" s="39">
        <f t="shared" si="20"/>
        <v>9222.5</v>
      </c>
      <c r="J86" s="39">
        <f t="shared" si="20"/>
        <v>9222.5</v>
      </c>
      <c r="K86" s="39">
        <v>9222.5</v>
      </c>
      <c r="L86" s="126">
        <f t="shared" si="11"/>
        <v>0</v>
      </c>
      <c r="M86" s="40">
        <v>8878.19</v>
      </c>
      <c r="P86" s="139"/>
    </row>
    <row r="87" spans="1:16" x14ac:dyDescent="0.25">
      <c r="A87" s="33"/>
      <c r="B87" s="29" t="s">
        <v>161</v>
      </c>
      <c r="C87" s="36"/>
      <c r="D87" s="44" t="s">
        <v>162</v>
      </c>
      <c r="E87" s="39">
        <v>15000</v>
      </c>
      <c r="F87" s="39">
        <v>15000</v>
      </c>
      <c r="G87" s="39">
        <v>15000</v>
      </c>
      <c r="H87" s="39">
        <v>5000</v>
      </c>
      <c r="I87" s="39">
        <f t="shared" si="20"/>
        <v>0</v>
      </c>
      <c r="J87" s="39">
        <f t="shared" si="20"/>
        <v>0</v>
      </c>
      <c r="K87" s="39">
        <v>0</v>
      </c>
      <c r="L87" s="126">
        <f t="shared" si="11"/>
        <v>0</v>
      </c>
      <c r="M87" s="40">
        <v>1420.4</v>
      </c>
      <c r="P87" s="139"/>
    </row>
    <row r="88" spans="1:16" x14ac:dyDescent="0.25">
      <c r="A88" s="33"/>
      <c r="B88" s="29" t="s">
        <v>163</v>
      </c>
      <c r="C88" s="36"/>
      <c r="D88" s="44" t="s">
        <v>164</v>
      </c>
      <c r="E88" s="39"/>
      <c r="F88" s="39"/>
      <c r="G88" s="39"/>
      <c r="H88" s="39"/>
      <c r="I88" s="39"/>
      <c r="J88" s="39"/>
      <c r="K88" s="39">
        <v>0</v>
      </c>
      <c r="L88" s="126">
        <f t="shared" si="11"/>
        <v>0</v>
      </c>
      <c r="M88" s="40"/>
      <c r="P88" s="139"/>
    </row>
    <row r="89" spans="1:16" x14ac:dyDescent="0.25">
      <c r="A89" s="33"/>
      <c r="B89" s="29" t="s">
        <v>165</v>
      </c>
      <c r="C89" s="36"/>
      <c r="D89" s="44" t="s">
        <v>166</v>
      </c>
      <c r="E89" s="39"/>
      <c r="F89" s="39"/>
      <c r="G89" s="39"/>
      <c r="H89" s="39"/>
      <c r="I89" s="39"/>
      <c r="J89" s="39"/>
      <c r="K89" s="39"/>
      <c r="L89" s="126">
        <f t="shared" si="11"/>
        <v>0</v>
      </c>
      <c r="M89" s="40"/>
      <c r="P89" s="139"/>
    </row>
    <row r="90" spans="1:16" x14ac:dyDescent="0.25">
      <c r="A90" s="43"/>
      <c r="B90" s="36" t="s">
        <v>167</v>
      </c>
      <c r="C90" s="36"/>
      <c r="D90" s="44" t="s">
        <v>168</v>
      </c>
      <c r="E90" s="39"/>
      <c r="F90" s="39"/>
      <c r="G90" s="39"/>
      <c r="H90" s="39"/>
      <c r="I90" s="39"/>
      <c r="J90" s="39"/>
      <c r="K90" s="39"/>
      <c r="L90" s="126">
        <f t="shared" si="11"/>
        <v>0</v>
      </c>
      <c r="M90" s="40"/>
      <c r="P90" s="139"/>
    </row>
    <row r="91" spans="1:16" x14ac:dyDescent="0.25">
      <c r="A91" s="43"/>
      <c r="B91" s="162" t="s">
        <v>169</v>
      </c>
      <c r="C91" s="162"/>
      <c r="D91" s="44" t="s">
        <v>170</v>
      </c>
      <c r="E91" s="39"/>
      <c r="F91" s="39"/>
      <c r="G91" s="39"/>
      <c r="H91" s="39"/>
      <c r="I91" s="39"/>
      <c r="J91" s="39"/>
      <c r="K91" s="39"/>
      <c r="L91" s="126">
        <f t="shared" si="11"/>
        <v>0</v>
      </c>
      <c r="M91" s="40"/>
      <c r="P91" s="139"/>
    </row>
    <row r="92" spans="1:16" x14ac:dyDescent="0.25">
      <c r="A92" s="43"/>
      <c r="B92" s="163" t="s">
        <v>171</v>
      </c>
      <c r="C92" s="163"/>
      <c r="D92" s="44" t="s">
        <v>172</v>
      </c>
      <c r="E92" s="39"/>
      <c r="F92" s="39"/>
      <c r="G92" s="39"/>
      <c r="H92" s="39"/>
      <c r="I92" s="39"/>
      <c r="J92" s="39"/>
      <c r="K92" s="39"/>
      <c r="L92" s="126">
        <f t="shared" si="11"/>
        <v>0</v>
      </c>
      <c r="M92" s="40"/>
      <c r="P92" s="139"/>
    </row>
    <row r="93" spans="1:16" x14ac:dyDescent="0.25">
      <c r="A93" s="43"/>
      <c r="B93" s="36" t="s">
        <v>173</v>
      </c>
      <c r="C93" s="36"/>
      <c r="D93" s="44" t="s">
        <v>174</v>
      </c>
      <c r="E93" s="39"/>
      <c r="F93" s="39"/>
      <c r="G93" s="39"/>
      <c r="H93" s="39"/>
      <c r="I93" s="39"/>
      <c r="J93" s="39"/>
      <c r="K93" s="39"/>
      <c r="L93" s="126">
        <f t="shared" si="11"/>
        <v>0</v>
      </c>
      <c r="M93" s="40"/>
      <c r="P93" s="139"/>
    </row>
    <row r="94" spans="1:16" x14ac:dyDescent="0.25">
      <c r="A94" s="43"/>
      <c r="B94" s="36" t="s">
        <v>175</v>
      </c>
      <c r="C94" s="36"/>
      <c r="D94" s="44" t="s">
        <v>176</v>
      </c>
      <c r="E94" s="39"/>
      <c r="F94" s="39"/>
      <c r="G94" s="39"/>
      <c r="H94" s="39"/>
      <c r="I94" s="39"/>
      <c r="J94" s="39"/>
      <c r="K94" s="39"/>
      <c r="L94" s="126">
        <f t="shared" si="11"/>
        <v>0</v>
      </c>
      <c r="M94" s="40"/>
      <c r="P94" s="139"/>
    </row>
    <row r="95" spans="1:16" x14ac:dyDescent="0.25">
      <c r="A95" s="43"/>
      <c r="B95" s="36" t="s">
        <v>177</v>
      </c>
      <c r="C95" s="36"/>
      <c r="D95" s="44" t="s">
        <v>178</v>
      </c>
      <c r="E95" s="39"/>
      <c r="F95" s="39"/>
      <c r="G95" s="39"/>
      <c r="H95" s="39"/>
      <c r="I95" s="39">
        <f t="shared" ref="I95:J95" si="21">J95</f>
        <v>0</v>
      </c>
      <c r="J95" s="39">
        <f t="shared" si="21"/>
        <v>0</v>
      </c>
      <c r="K95" s="39">
        <v>0</v>
      </c>
      <c r="L95" s="126">
        <f t="shared" si="11"/>
        <v>0</v>
      </c>
      <c r="M95" s="40">
        <v>10107.48</v>
      </c>
      <c r="P95" s="139"/>
    </row>
    <row r="96" spans="1:16" x14ac:dyDescent="0.25">
      <c r="A96" s="33"/>
      <c r="B96" s="164" t="s">
        <v>179</v>
      </c>
      <c r="C96" s="164"/>
      <c r="D96" s="44" t="s">
        <v>180</v>
      </c>
      <c r="E96" s="57">
        <f>SUM(E97:E99)</f>
        <v>0</v>
      </c>
      <c r="F96" s="57">
        <f t="shared" ref="F96:M96" si="22">SUM(F97:F99)</f>
        <v>0</v>
      </c>
      <c r="G96" s="57">
        <f t="shared" si="22"/>
        <v>0</v>
      </c>
      <c r="H96" s="57">
        <f t="shared" si="22"/>
        <v>0</v>
      </c>
      <c r="I96" s="57">
        <f t="shared" si="22"/>
        <v>0</v>
      </c>
      <c r="J96" s="57">
        <f t="shared" si="22"/>
        <v>0</v>
      </c>
      <c r="K96" s="57">
        <f t="shared" si="22"/>
        <v>0</v>
      </c>
      <c r="L96" s="126">
        <f t="shared" si="11"/>
        <v>0</v>
      </c>
      <c r="M96" s="58">
        <f t="shared" si="22"/>
        <v>0</v>
      </c>
      <c r="P96" s="139"/>
    </row>
    <row r="97" spans="1:16" x14ac:dyDescent="0.25">
      <c r="A97" s="33"/>
      <c r="B97" s="29"/>
      <c r="C97" s="42" t="s">
        <v>181</v>
      </c>
      <c r="D97" s="38" t="s">
        <v>182</v>
      </c>
      <c r="E97" s="39"/>
      <c r="F97" s="39"/>
      <c r="G97" s="39"/>
      <c r="H97" s="39"/>
      <c r="I97" s="39"/>
      <c r="J97" s="39"/>
      <c r="K97" s="39"/>
      <c r="L97" s="126">
        <f t="shared" si="11"/>
        <v>0</v>
      </c>
      <c r="M97" s="40"/>
      <c r="P97" s="139"/>
    </row>
    <row r="98" spans="1:16" x14ac:dyDescent="0.25">
      <c r="A98" s="33"/>
      <c r="B98" s="29"/>
      <c r="C98" s="42" t="s">
        <v>183</v>
      </c>
      <c r="D98" s="38" t="s">
        <v>184</v>
      </c>
      <c r="E98" s="39"/>
      <c r="F98" s="39"/>
      <c r="G98" s="39"/>
      <c r="H98" s="39"/>
      <c r="I98" s="39">
        <f>J98</f>
        <v>0</v>
      </c>
      <c r="J98" s="39">
        <f>K98</f>
        <v>0</v>
      </c>
      <c r="K98" s="39">
        <v>0</v>
      </c>
      <c r="L98" s="126">
        <f t="shared" si="11"/>
        <v>0</v>
      </c>
      <c r="M98" s="40"/>
      <c r="P98" s="139"/>
    </row>
    <row r="99" spans="1:16" x14ac:dyDescent="0.25">
      <c r="A99" s="33"/>
      <c r="B99" s="29"/>
      <c r="C99" s="42" t="s">
        <v>185</v>
      </c>
      <c r="D99" s="38" t="s">
        <v>186</v>
      </c>
      <c r="E99" s="39"/>
      <c r="F99" s="39"/>
      <c r="G99" s="39"/>
      <c r="H99" s="39"/>
      <c r="I99" s="39"/>
      <c r="J99" s="39"/>
      <c r="K99" s="39"/>
      <c r="L99" s="126">
        <f t="shared" si="11"/>
        <v>0</v>
      </c>
      <c r="M99" s="40"/>
      <c r="P99" s="139"/>
    </row>
    <row r="100" spans="1:16" x14ac:dyDescent="0.25">
      <c r="A100" s="33"/>
      <c r="B100" s="164" t="s">
        <v>187</v>
      </c>
      <c r="C100" s="165"/>
      <c r="D100" s="44" t="s">
        <v>188</v>
      </c>
      <c r="E100" s="39">
        <v>23000</v>
      </c>
      <c r="F100" s="39">
        <v>23000</v>
      </c>
      <c r="G100" s="39">
        <v>23000</v>
      </c>
      <c r="H100" s="39">
        <v>23000</v>
      </c>
      <c r="I100" s="39">
        <f t="shared" ref="I100" si="23">J100</f>
        <v>20797.73</v>
      </c>
      <c r="J100" s="39">
        <f t="shared" ref="J100" si="24">K100</f>
        <v>20797.73</v>
      </c>
      <c r="K100" s="39">
        <v>20797.73</v>
      </c>
      <c r="L100" s="126">
        <f t="shared" si="11"/>
        <v>0</v>
      </c>
      <c r="M100" s="40">
        <v>20797.73</v>
      </c>
      <c r="P100" s="139"/>
    </row>
    <row r="101" spans="1:16" x14ac:dyDescent="0.25">
      <c r="A101" s="33"/>
      <c r="B101" s="29" t="s">
        <v>189</v>
      </c>
      <c r="C101" s="36"/>
      <c r="D101" s="44" t="s">
        <v>190</v>
      </c>
      <c r="E101" s="57">
        <f>SUM(E102:E110)</f>
        <v>3620000</v>
      </c>
      <c r="F101" s="57">
        <f>SUM(F102:F110)</f>
        <v>3010000</v>
      </c>
      <c r="G101" s="57">
        <f>SUM(G102:G110)</f>
        <v>3620000</v>
      </c>
      <c r="H101" s="57">
        <f t="shared" ref="H101:M101" si="25">SUM(H102:H110)</f>
        <v>2965000</v>
      </c>
      <c r="I101" s="57">
        <f t="shared" si="25"/>
        <v>2803802.1100000003</v>
      </c>
      <c r="J101" s="57">
        <f t="shared" si="25"/>
        <v>2803802.1100000003</v>
      </c>
      <c r="K101" s="57">
        <f t="shared" si="25"/>
        <v>2771167.11</v>
      </c>
      <c r="L101" s="134">
        <f t="shared" si="11"/>
        <v>32635.000000000466</v>
      </c>
      <c r="M101" s="58">
        <f t="shared" si="25"/>
        <v>354793.68</v>
      </c>
      <c r="P101" s="139"/>
    </row>
    <row r="102" spans="1:16" x14ac:dyDescent="0.25">
      <c r="A102" s="48"/>
      <c r="B102" s="45"/>
      <c r="C102" s="42" t="s">
        <v>191</v>
      </c>
      <c r="D102" s="38" t="s">
        <v>192</v>
      </c>
      <c r="E102" s="39">
        <v>10000</v>
      </c>
      <c r="F102" s="39">
        <v>10000</v>
      </c>
      <c r="G102" s="39">
        <v>10000</v>
      </c>
      <c r="H102" s="39">
        <v>10000</v>
      </c>
      <c r="I102" s="39">
        <f>J102</f>
        <v>5784.72</v>
      </c>
      <c r="J102" s="39">
        <f>K102</f>
        <v>5784.72</v>
      </c>
      <c r="K102" s="39">
        <v>5784.72</v>
      </c>
      <c r="L102" s="126">
        <f t="shared" si="11"/>
        <v>0</v>
      </c>
      <c r="M102" s="40">
        <v>4684.6400000000003</v>
      </c>
      <c r="P102" s="139"/>
    </row>
    <row r="103" spans="1:16" x14ac:dyDescent="0.25">
      <c r="A103" s="48"/>
      <c r="B103" s="45"/>
      <c r="C103" s="42" t="s">
        <v>193</v>
      </c>
      <c r="D103" s="38" t="s">
        <v>194</v>
      </c>
      <c r="E103" s="39">
        <v>10000</v>
      </c>
      <c r="F103" s="39">
        <v>10000</v>
      </c>
      <c r="G103" s="39">
        <v>10000</v>
      </c>
      <c r="H103" s="39">
        <v>9000</v>
      </c>
      <c r="I103" s="39">
        <f t="shared" ref="I103:I110" si="26">J103</f>
        <v>6948.25</v>
      </c>
      <c r="J103" s="39">
        <f t="shared" ref="J103:J110" si="27">K103</f>
        <v>6948.25</v>
      </c>
      <c r="K103" s="39">
        <v>6948.25</v>
      </c>
      <c r="L103" s="126">
        <f t="shared" si="11"/>
        <v>0</v>
      </c>
      <c r="M103" s="40">
        <v>6367.28</v>
      </c>
      <c r="P103" s="139"/>
    </row>
    <row r="104" spans="1:16" x14ac:dyDescent="0.25">
      <c r="A104" s="48"/>
      <c r="B104" s="45"/>
      <c r="C104" s="42" t="s">
        <v>195</v>
      </c>
      <c r="D104" s="38" t="s">
        <v>196</v>
      </c>
      <c r="E104" s="39">
        <v>55000</v>
      </c>
      <c r="F104" s="39">
        <v>55000</v>
      </c>
      <c r="G104" s="39">
        <v>55000</v>
      </c>
      <c r="H104" s="39">
        <v>20000</v>
      </c>
      <c r="I104" s="39">
        <f t="shared" si="26"/>
        <v>52056</v>
      </c>
      <c r="J104" s="39">
        <v>52056</v>
      </c>
      <c r="K104" s="39">
        <v>19421</v>
      </c>
      <c r="L104" s="126">
        <f t="shared" si="11"/>
        <v>32635</v>
      </c>
      <c r="M104" s="40">
        <v>41087.18</v>
      </c>
      <c r="P104" s="139"/>
    </row>
    <row r="105" spans="1:16" x14ac:dyDescent="0.25">
      <c r="A105" s="48"/>
      <c r="B105" s="45"/>
      <c r="C105" s="42" t="s">
        <v>197</v>
      </c>
      <c r="D105" s="38" t="s">
        <v>198</v>
      </c>
      <c r="E105" s="39">
        <v>44000</v>
      </c>
      <c r="F105" s="39">
        <v>44000</v>
      </c>
      <c r="G105" s="39">
        <v>44000</v>
      </c>
      <c r="H105" s="39">
        <v>35000</v>
      </c>
      <c r="I105" s="39">
        <f t="shared" si="26"/>
        <v>27206.79</v>
      </c>
      <c r="J105" s="39">
        <f t="shared" si="27"/>
        <v>27206.79</v>
      </c>
      <c r="K105" s="39">
        <v>27206.79</v>
      </c>
      <c r="L105" s="126">
        <f t="shared" si="11"/>
        <v>0</v>
      </c>
      <c r="M105" s="40">
        <v>25404.58</v>
      </c>
      <c r="P105" s="139"/>
    </row>
    <row r="106" spans="1:16" x14ac:dyDescent="0.25">
      <c r="A106" s="43"/>
      <c r="B106" s="44"/>
      <c r="C106" s="37" t="s">
        <v>199</v>
      </c>
      <c r="D106" s="38" t="s">
        <v>200</v>
      </c>
      <c r="E106" s="39"/>
      <c r="F106" s="39"/>
      <c r="G106" s="39"/>
      <c r="H106" s="39"/>
      <c r="I106" s="39"/>
      <c r="J106" s="39"/>
      <c r="K106" s="39"/>
      <c r="L106" s="126">
        <f t="shared" si="11"/>
        <v>0</v>
      </c>
      <c r="M106" s="40"/>
      <c r="P106" s="139"/>
    </row>
    <row r="107" spans="1:16" x14ac:dyDescent="0.25">
      <c r="A107" s="48"/>
      <c r="B107" s="45"/>
      <c r="C107" s="37" t="s">
        <v>201</v>
      </c>
      <c r="D107" s="38" t="s">
        <v>202</v>
      </c>
      <c r="E107" s="39"/>
      <c r="F107" s="39"/>
      <c r="G107" s="39"/>
      <c r="H107" s="39"/>
      <c r="I107" s="39"/>
      <c r="J107" s="39"/>
      <c r="K107" s="39"/>
      <c r="L107" s="126">
        <f t="shared" si="11"/>
        <v>0</v>
      </c>
      <c r="M107" s="40"/>
      <c r="P107" s="139"/>
    </row>
    <row r="108" spans="1:16" x14ac:dyDescent="0.25">
      <c r="A108" s="48"/>
      <c r="B108" s="45"/>
      <c r="C108" s="37" t="s">
        <v>203</v>
      </c>
      <c r="D108" s="38" t="s">
        <v>204</v>
      </c>
      <c r="E108" s="39"/>
      <c r="F108" s="39"/>
      <c r="G108" s="39"/>
      <c r="H108" s="39"/>
      <c r="I108" s="39"/>
      <c r="J108" s="39"/>
      <c r="K108" s="39"/>
      <c r="L108" s="126">
        <f t="shared" si="11"/>
        <v>0</v>
      </c>
      <c r="M108" s="40"/>
      <c r="P108" s="139"/>
    </row>
    <row r="109" spans="1:16" x14ac:dyDescent="0.25">
      <c r="A109" s="41"/>
      <c r="B109" s="29"/>
      <c r="C109" s="37" t="s">
        <v>205</v>
      </c>
      <c r="D109" s="38" t="s">
        <v>206</v>
      </c>
      <c r="E109" s="39"/>
      <c r="F109" s="39"/>
      <c r="G109" s="39"/>
      <c r="H109" s="39"/>
      <c r="I109" s="39"/>
      <c r="J109" s="39"/>
      <c r="K109" s="39"/>
      <c r="L109" s="126">
        <f t="shared" si="11"/>
        <v>0</v>
      </c>
      <c r="M109" s="40"/>
      <c r="P109" s="139"/>
    </row>
    <row r="110" spans="1:16" x14ac:dyDescent="0.25">
      <c r="A110" s="41"/>
      <c r="B110" s="29"/>
      <c r="C110" s="42" t="s">
        <v>207</v>
      </c>
      <c r="D110" s="38" t="s">
        <v>208</v>
      </c>
      <c r="E110" s="39">
        <v>3501000</v>
      </c>
      <c r="F110" s="39">
        <v>2891000</v>
      </c>
      <c r="G110" s="39">
        <v>3501000</v>
      </c>
      <c r="H110" s="39">
        <v>2891000</v>
      </c>
      <c r="I110" s="39">
        <f t="shared" si="26"/>
        <v>2711806.35</v>
      </c>
      <c r="J110" s="39">
        <f t="shared" si="27"/>
        <v>2711806.35</v>
      </c>
      <c r="K110" s="39">
        <v>2711806.35</v>
      </c>
      <c r="L110" s="126">
        <f t="shared" si="11"/>
        <v>0</v>
      </c>
      <c r="M110" s="40">
        <v>277250</v>
      </c>
      <c r="P110" s="139"/>
    </row>
    <row r="111" spans="1:16" x14ac:dyDescent="0.25">
      <c r="A111" s="43" t="s">
        <v>209</v>
      </c>
      <c r="B111" s="29"/>
      <c r="C111" s="29"/>
      <c r="D111" s="44" t="s">
        <v>210</v>
      </c>
      <c r="E111" s="26">
        <f>SUM(E112+E115+E120)</f>
        <v>0</v>
      </c>
      <c r="F111" s="26">
        <f>SUM(F112+F115+F120)</f>
        <v>0</v>
      </c>
      <c r="G111" s="26">
        <f t="shared" ref="G111:M111" si="28">SUM(G112+G115+G120)</f>
        <v>0</v>
      </c>
      <c r="H111" s="26">
        <f t="shared" si="28"/>
        <v>0</v>
      </c>
      <c r="I111" s="26">
        <f t="shared" si="28"/>
        <v>0</v>
      </c>
      <c r="J111" s="26">
        <f t="shared" si="28"/>
        <v>0</v>
      </c>
      <c r="K111" s="26">
        <f t="shared" si="28"/>
        <v>0</v>
      </c>
      <c r="L111" s="125">
        <f t="shared" si="28"/>
        <v>0</v>
      </c>
      <c r="M111" s="27">
        <f t="shared" si="28"/>
        <v>0</v>
      </c>
      <c r="P111" s="139"/>
    </row>
    <row r="112" spans="1:16" x14ac:dyDescent="0.25">
      <c r="A112" s="43"/>
      <c r="B112" s="36" t="s">
        <v>211</v>
      </c>
      <c r="C112" s="36"/>
      <c r="D112" s="44" t="s">
        <v>212</v>
      </c>
      <c r="E112" s="59">
        <f>E114+E113</f>
        <v>0</v>
      </c>
      <c r="F112" s="59">
        <f>F114+F113</f>
        <v>0</v>
      </c>
      <c r="G112" s="59">
        <f>G114+G113</f>
        <v>0</v>
      </c>
      <c r="H112" s="59">
        <f t="shared" ref="H112:M112" si="29">H114+H113</f>
        <v>0</v>
      </c>
      <c r="I112" s="59">
        <f t="shared" si="29"/>
        <v>0</v>
      </c>
      <c r="J112" s="59">
        <v>0</v>
      </c>
      <c r="K112" s="59">
        <f t="shared" ref="K112" si="30">K114+K113</f>
        <v>0</v>
      </c>
      <c r="L112" s="129">
        <f t="shared" si="29"/>
        <v>0</v>
      </c>
      <c r="M112" s="60">
        <f t="shared" si="29"/>
        <v>0</v>
      </c>
      <c r="P112" s="139"/>
    </row>
    <row r="113" spans="1:16" x14ac:dyDescent="0.25">
      <c r="A113" s="43"/>
      <c r="B113" s="29"/>
      <c r="C113" s="37" t="s">
        <v>213</v>
      </c>
      <c r="D113" s="38" t="s">
        <v>214</v>
      </c>
      <c r="E113" s="39"/>
      <c r="F113" s="39"/>
      <c r="G113" s="39"/>
      <c r="H113" s="39"/>
      <c r="I113" s="39"/>
      <c r="J113" s="39"/>
      <c r="K113" s="39"/>
      <c r="L113" s="126">
        <f t="shared" ref="L113:L114" si="31">J113-K113</f>
        <v>0</v>
      </c>
      <c r="M113" s="40"/>
      <c r="P113" s="139"/>
    </row>
    <row r="114" spans="1:16" x14ac:dyDescent="0.25">
      <c r="A114" s="43"/>
      <c r="B114" s="29"/>
      <c r="C114" s="37" t="s">
        <v>215</v>
      </c>
      <c r="D114" s="38" t="s">
        <v>216</v>
      </c>
      <c r="E114" s="39"/>
      <c r="F114" s="39"/>
      <c r="G114" s="39"/>
      <c r="H114" s="39"/>
      <c r="I114" s="39"/>
      <c r="J114" s="39"/>
      <c r="K114" s="39"/>
      <c r="L114" s="126">
        <f t="shared" si="31"/>
        <v>0</v>
      </c>
      <c r="M114" s="40"/>
      <c r="P114" s="139"/>
    </row>
    <row r="115" spans="1:16" x14ac:dyDescent="0.25">
      <c r="A115" s="43"/>
      <c r="B115" s="36" t="s">
        <v>217</v>
      </c>
      <c r="C115" s="36"/>
      <c r="D115" s="44" t="s">
        <v>218</v>
      </c>
      <c r="E115" s="57">
        <f>SUM(E116:E119)</f>
        <v>0</v>
      </c>
      <c r="F115" s="57">
        <f>SUM(F116:F119)</f>
        <v>0</v>
      </c>
      <c r="G115" s="57">
        <f t="shared" ref="G115:M115" si="32">SUM(G116:G119)</f>
        <v>0</v>
      </c>
      <c r="H115" s="57">
        <f t="shared" si="32"/>
        <v>0</v>
      </c>
      <c r="I115" s="57">
        <f t="shared" si="32"/>
        <v>0</v>
      </c>
      <c r="J115" s="57">
        <f t="shared" si="32"/>
        <v>0</v>
      </c>
      <c r="K115" s="57">
        <f t="shared" si="32"/>
        <v>0</v>
      </c>
      <c r="L115" s="128">
        <f t="shared" si="32"/>
        <v>0</v>
      </c>
      <c r="M115" s="58">
        <f t="shared" si="32"/>
        <v>0</v>
      </c>
      <c r="P115" s="139"/>
    </row>
    <row r="116" spans="1:16" x14ac:dyDescent="0.25">
      <c r="A116" s="43"/>
      <c r="B116" s="29"/>
      <c r="C116" s="37" t="s">
        <v>219</v>
      </c>
      <c r="D116" s="38" t="s">
        <v>220</v>
      </c>
      <c r="E116" s="39"/>
      <c r="F116" s="39"/>
      <c r="G116" s="39"/>
      <c r="H116" s="39"/>
      <c r="I116" s="39"/>
      <c r="J116" s="39"/>
      <c r="K116" s="39"/>
      <c r="L116" s="126">
        <f t="shared" ref="L116:L119" si="33">J116-K116</f>
        <v>0</v>
      </c>
      <c r="M116" s="40"/>
      <c r="P116" s="139"/>
    </row>
    <row r="117" spans="1:16" x14ac:dyDescent="0.25">
      <c r="A117" s="43"/>
      <c r="B117" s="29"/>
      <c r="C117" s="37" t="s">
        <v>221</v>
      </c>
      <c r="D117" s="38" t="s">
        <v>222</v>
      </c>
      <c r="E117" s="39"/>
      <c r="F117" s="39"/>
      <c r="G117" s="39"/>
      <c r="H117" s="39"/>
      <c r="I117" s="39"/>
      <c r="J117" s="39"/>
      <c r="K117" s="39"/>
      <c r="L117" s="126">
        <f t="shared" si="33"/>
        <v>0</v>
      </c>
      <c r="M117" s="40"/>
      <c r="P117" s="139"/>
    </row>
    <row r="118" spans="1:16" ht="25.5" x14ac:dyDescent="0.25">
      <c r="A118" s="43"/>
      <c r="B118" s="29"/>
      <c r="C118" s="53" t="s">
        <v>223</v>
      </c>
      <c r="D118" s="38" t="s">
        <v>224</v>
      </c>
      <c r="E118" s="39"/>
      <c r="F118" s="39"/>
      <c r="G118" s="39"/>
      <c r="H118" s="39"/>
      <c r="I118" s="39"/>
      <c r="J118" s="39"/>
      <c r="K118" s="39"/>
      <c r="L118" s="126">
        <f t="shared" si="33"/>
        <v>0</v>
      </c>
      <c r="M118" s="40"/>
      <c r="P118" s="139"/>
    </row>
    <row r="119" spans="1:16" x14ac:dyDescent="0.25">
      <c r="A119" s="43"/>
      <c r="B119" s="29"/>
      <c r="C119" s="37" t="s">
        <v>225</v>
      </c>
      <c r="D119" s="38" t="s">
        <v>226</v>
      </c>
      <c r="E119" s="39"/>
      <c r="F119" s="39"/>
      <c r="G119" s="39"/>
      <c r="H119" s="39"/>
      <c r="I119" s="39"/>
      <c r="J119" s="39"/>
      <c r="K119" s="39"/>
      <c r="L119" s="126">
        <f t="shared" si="33"/>
        <v>0</v>
      </c>
      <c r="M119" s="40"/>
      <c r="P119" s="139"/>
    </row>
    <row r="120" spans="1:16" x14ac:dyDescent="0.25">
      <c r="A120" s="43"/>
      <c r="B120" s="31" t="s">
        <v>227</v>
      </c>
      <c r="C120" s="31"/>
      <c r="D120" s="44" t="s">
        <v>228</v>
      </c>
      <c r="E120" s="57">
        <f>SUM(E121:E125)</f>
        <v>0</v>
      </c>
      <c r="F120" s="57">
        <f>SUM(F121:F125)</f>
        <v>0</v>
      </c>
      <c r="G120" s="57">
        <f t="shared" ref="G120:M120" si="34">SUM(G121:G125)</f>
        <v>0</v>
      </c>
      <c r="H120" s="57">
        <f t="shared" si="34"/>
        <v>0</v>
      </c>
      <c r="I120" s="57">
        <f t="shared" si="34"/>
        <v>0</v>
      </c>
      <c r="J120" s="57">
        <f t="shared" si="34"/>
        <v>0</v>
      </c>
      <c r="K120" s="57">
        <f t="shared" si="34"/>
        <v>0</v>
      </c>
      <c r="L120" s="128">
        <f t="shared" si="34"/>
        <v>0</v>
      </c>
      <c r="M120" s="58">
        <f t="shared" si="34"/>
        <v>0</v>
      </c>
      <c r="P120" s="139"/>
    </row>
    <row r="121" spans="1:16" x14ac:dyDescent="0.25">
      <c r="A121" s="43"/>
      <c r="B121" s="29"/>
      <c r="C121" s="37" t="s">
        <v>229</v>
      </c>
      <c r="D121" s="38" t="s">
        <v>230</v>
      </c>
      <c r="E121" s="39"/>
      <c r="F121" s="39"/>
      <c r="G121" s="39"/>
      <c r="H121" s="39"/>
      <c r="I121" s="39"/>
      <c r="J121" s="39"/>
      <c r="K121" s="39"/>
      <c r="L121" s="126">
        <f t="shared" ref="L121:L125" si="35">J121-K121</f>
        <v>0</v>
      </c>
      <c r="M121" s="40"/>
      <c r="P121" s="139"/>
    </row>
    <row r="122" spans="1:16" x14ac:dyDescent="0.25">
      <c r="A122" s="43"/>
      <c r="B122" s="29"/>
      <c r="C122" s="37" t="s">
        <v>231</v>
      </c>
      <c r="D122" s="38" t="s">
        <v>232</v>
      </c>
      <c r="E122" s="39"/>
      <c r="F122" s="39"/>
      <c r="G122" s="39"/>
      <c r="H122" s="39"/>
      <c r="I122" s="39"/>
      <c r="J122" s="39"/>
      <c r="K122" s="39"/>
      <c r="L122" s="126">
        <f t="shared" si="35"/>
        <v>0</v>
      </c>
      <c r="M122" s="40"/>
      <c r="P122" s="139"/>
    </row>
    <row r="123" spans="1:16" x14ac:dyDescent="0.25">
      <c r="A123" s="43"/>
      <c r="B123" s="29"/>
      <c r="C123" s="37" t="s">
        <v>233</v>
      </c>
      <c r="D123" s="38" t="s">
        <v>234</v>
      </c>
      <c r="E123" s="39"/>
      <c r="F123" s="39"/>
      <c r="G123" s="39"/>
      <c r="H123" s="39"/>
      <c r="I123" s="39"/>
      <c r="J123" s="39"/>
      <c r="K123" s="39"/>
      <c r="L123" s="126">
        <f t="shared" si="35"/>
        <v>0</v>
      </c>
      <c r="M123" s="40"/>
      <c r="P123" s="139"/>
    </row>
    <row r="124" spans="1:16" x14ac:dyDescent="0.25">
      <c r="A124" s="43"/>
      <c r="B124" s="29"/>
      <c r="C124" s="37" t="s">
        <v>235</v>
      </c>
      <c r="D124" s="38" t="s">
        <v>236</v>
      </c>
      <c r="E124" s="39"/>
      <c r="F124" s="39"/>
      <c r="G124" s="39"/>
      <c r="H124" s="39"/>
      <c r="I124" s="39"/>
      <c r="J124" s="39"/>
      <c r="K124" s="39"/>
      <c r="L124" s="126">
        <f t="shared" si="35"/>
        <v>0</v>
      </c>
      <c r="M124" s="40"/>
      <c r="P124" s="139"/>
    </row>
    <row r="125" spans="1:16" x14ac:dyDescent="0.25">
      <c r="A125" s="43"/>
      <c r="B125" s="29"/>
      <c r="C125" s="53" t="s">
        <v>237</v>
      </c>
      <c r="D125" s="38" t="s">
        <v>238</v>
      </c>
      <c r="E125" s="39"/>
      <c r="F125" s="39"/>
      <c r="G125" s="39"/>
      <c r="H125" s="39"/>
      <c r="I125" s="39"/>
      <c r="J125" s="39"/>
      <c r="K125" s="39"/>
      <c r="L125" s="126">
        <f t="shared" si="35"/>
        <v>0</v>
      </c>
      <c r="M125" s="40"/>
      <c r="P125" s="139"/>
    </row>
    <row r="126" spans="1:16" x14ac:dyDescent="0.25">
      <c r="A126" s="43" t="s">
        <v>239</v>
      </c>
      <c r="B126" s="29"/>
      <c r="C126" s="42"/>
      <c r="D126" s="44" t="s">
        <v>240</v>
      </c>
      <c r="E126" s="57">
        <f>SUM(E127:E146)</f>
        <v>0</v>
      </c>
      <c r="F126" s="57">
        <f>SUM(F127:F146)</f>
        <v>0</v>
      </c>
      <c r="G126" s="57">
        <f t="shared" ref="G126:M126" si="36">SUM(G127:G146)</f>
        <v>0</v>
      </c>
      <c r="H126" s="57">
        <f t="shared" si="36"/>
        <v>0</v>
      </c>
      <c r="I126" s="57">
        <f t="shared" si="36"/>
        <v>0</v>
      </c>
      <c r="J126" s="57">
        <f t="shared" si="36"/>
        <v>0</v>
      </c>
      <c r="K126" s="57">
        <f t="shared" si="36"/>
        <v>0</v>
      </c>
      <c r="L126" s="128">
        <f t="shared" si="36"/>
        <v>0</v>
      </c>
      <c r="M126" s="58">
        <f t="shared" si="36"/>
        <v>0</v>
      </c>
      <c r="P126" s="139"/>
    </row>
    <row r="127" spans="1:16" x14ac:dyDescent="0.25">
      <c r="A127" s="43"/>
      <c r="B127" s="166" t="s">
        <v>241</v>
      </c>
      <c r="C127" s="166"/>
      <c r="D127" s="44" t="s">
        <v>242</v>
      </c>
      <c r="E127" s="39"/>
      <c r="F127" s="39"/>
      <c r="G127" s="39"/>
      <c r="H127" s="39"/>
      <c r="I127" s="39"/>
      <c r="J127" s="39"/>
      <c r="K127" s="39"/>
      <c r="L127" s="126">
        <f t="shared" ref="L127:L146" si="37">J127-K127</f>
        <v>0</v>
      </c>
      <c r="M127" s="40"/>
      <c r="P127" s="139"/>
    </row>
    <row r="128" spans="1:16" x14ac:dyDescent="0.25">
      <c r="A128" s="43"/>
      <c r="B128" s="166" t="s">
        <v>243</v>
      </c>
      <c r="C128" s="166"/>
      <c r="D128" s="44" t="s">
        <v>244</v>
      </c>
      <c r="E128" s="39"/>
      <c r="F128" s="39"/>
      <c r="G128" s="39"/>
      <c r="H128" s="39"/>
      <c r="I128" s="39"/>
      <c r="J128" s="39"/>
      <c r="K128" s="39"/>
      <c r="L128" s="126">
        <f t="shared" si="37"/>
        <v>0</v>
      </c>
      <c r="M128" s="40"/>
      <c r="P128" s="139"/>
    </row>
    <row r="129" spans="1:16" x14ac:dyDescent="0.25">
      <c r="A129" s="41"/>
      <c r="B129" s="166" t="s">
        <v>245</v>
      </c>
      <c r="C129" s="166"/>
      <c r="D129" s="44" t="s">
        <v>246</v>
      </c>
      <c r="E129" s="39"/>
      <c r="F129" s="39"/>
      <c r="G129" s="39"/>
      <c r="H129" s="39"/>
      <c r="I129" s="39"/>
      <c r="J129" s="39"/>
      <c r="K129" s="39"/>
      <c r="L129" s="126">
        <f t="shared" si="37"/>
        <v>0</v>
      </c>
      <c r="M129" s="40"/>
      <c r="P129" s="139"/>
    </row>
    <row r="130" spans="1:16" x14ac:dyDescent="0.25">
      <c r="A130" s="43"/>
      <c r="B130" s="169" t="s">
        <v>247</v>
      </c>
      <c r="C130" s="169"/>
      <c r="D130" s="44" t="s">
        <v>248</v>
      </c>
      <c r="E130" s="39"/>
      <c r="F130" s="39"/>
      <c r="G130" s="39"/>
      <c r="H130" s="39"/>
      <c r="I130" s="39"/>
      <c r="J130" s="39"/>
      <c r="K130" s="39"/>
      <c r="L130" s="126">
        <f t="shared" si="37"/>
        <v>0</v>
      </c>
      <c r="M130" s="40"/>
      <c r="P130" s="139"/>
    </row>
    <row r="131" spans="1:16" x14ac:dyDescent="0.25">
      <c r="A131" s="43"/>
      <c r="B131" s="169" t="s">
        <v>249</v>
      </c>
      <c r="C131" s="169"/>
      <c r="D131" s="44" t="s">
        <v>250</v>
      </c>
      <c r="E131" s="39"/>
      <c r="F131" s="39"/>
      <c r="G131" s="39"/>
      <c r="H131" s="39"/>
      <c r="I131" s="39"/>
      <c r="J131" s="39"/>
      <c r="K131" s="39"/>
      <c r="L131" s="126">
        <f t="shared" si="37"/>
        <v>0</v>
      </c>
      <c r="M131" s="40"/>
      <c r="P131" s="139"/>
    </row>
    <row r="132" spans="1:16" x14ac:dyDescent="0.25">
      <c r="A132" s="41"/>
      <c r="B132" s="169" t="s">
        <v>251</v>
      </c>
      <c r="C132" s="169"/>
      <c r="D132" s="44" t="s">
        <v>252</v>
      </c>
      <c r="E132" s="39"/>
      <c r="F132" s="39"/>
      <c r="G132" s="39"/>
      <c r="H132" s="39"/>
      <c r="I132" s="39"/>
      <c r="J132" s="39"/>
      <c r="K132" s="39"/>
      <c r="L132" s="126">
        <f t="shared" si="37"/>
        <v>0</v>
      </c>
      <c r="M132" s="40"/>
      <c r="P132" s="139"/>
    </row>
    <row r="133" spans="1:16" x14ac:dyDescent="0.25">
      <c r="A133" s="41"/>
      <c r="B133" s="169" t="s">
        <v>253</v>
      </c>
      <c r="C133" s="169"/>
      <c r="D133" s="44" t="s">
        <v>254</v>
      </c>
      <c r="E133" s="39"/>
      <c r="F133" s="39"/>
      <c r="G133" s="39"/>
      <c r="H133" s="39"/>
      <c r="I133" s="39"/>
      <c r="J133" s="39"/>
      <c r="K133" s="39"/>
      <c r="L133" s="126">
        <f t="shared" si="37"/>
        <v>0</v>
      </c>
      <c r="M133" s="40"/>
      <c r="P133" s="139"/>
    </row>
    <row r="134" spans="1:16" x14ac:dyDescent="0.25">
      <c r="A134" s="41"/>
      <c r="B134" s="169" t="s">
        <v>255</v>
      </c>
      <c r="C134" s="169"/>
      <c r="D134" s="44" t="s">
        <v>256</v>
      </c>
      <c r="E134" s="39"/>
      <c r="F134" s="39"/>
      <c r="G134" s="39"/>
      <c r="H134" s="39"/>
      <c r="I134" s="39"/>
      <c r="J134" s="39"/>
      <c r="K134" s="39"/>
      <c r="L134" s="126">
        <f t="shared" si="37"/>
        <v>0</v>
      </c>
      <c r="M134" s="40"/>
      <c r="P134" s="139"/>
    </row>
    <row r="135" spans="1:16" x14ac:dyDescent="0.25">
      <c r="A135" s="41"/>
      <c r="B135" s="169" t="s">
        <v>257</v>
      </c>
      <c r="C135" s="169"/>
      <c r="D135" s="44" t="s">
        <v>258</v>
      </c>
      <c r="E135" s="39"/>
      <c r="F135" s="39"/>
      <c r="G135" s="39"/>
      <c r="H135" s="39"/>
      <c r="I135" s="39"/>
      <c r="J135" s="39"/>
      <c r="K135" s="39"/>
      <c r="L135" s="126">
        <f t="shared" si="37"/>
        <v>0</v>
      </c>
      <c r="M135" s="40"/>
      <c r="P135" s="139"/>
    </row>
    <row r="136" spans="1:16" x14ac:dyDescent="0.25">
      <c r="A136" s="41"/>
      <c r="B136" s="169" t="s">
        <v>259</v>
      </c>
      <c r="C136" s="169"/>
      <c r="D136" s="44" t="s">
        <v>260</v>
      </c>
      <c r="E136" s="39"/>
      <c r="F136" s="39"/>
      <c r="G136" s="39"/>
      <c r="H136" s="39"/>
      <c r="I136" s="39"/>
      <c r="J136" s="39"/>
      <c r="K136" s="39"/>
      <c r="L136" s="126">
        <f t="shared" si="37"/>
        <v>0</v>
      </c>
      <c r="M136" s="40"/>
      <c r="P136" s="139"/>
    </row>
    <row r="137" spans="1:16" x14ac:dyDescent="0.25">
      <c r="A137" s="43"/>
      <c r="B137" s="169" t="s">
        <v>261</v>
      </c>
      <c r="C137" s="169"/>
      <c r="D137" s="44" t="s">
        <v>262</v>
      </c>
      <c r="E137" s="39"/>
      <c r="F137" s="39"/>
      <c r="G137" s="39"/>
      <c r="H137" s="39"/>
      <c r="I137" s="39"/>
      <c r="J137" s="39"/>
      <c r="K137" s="39"/>
      <c r="L137" s="126">
        <f t="shared" si="37"/>
        <v>0</v>
      </c>
      <c r="M137" s="40"/>
      <c r="P137" s="139"/>
    </row>
    <row r="138" spans="1:16" x14ac:dyDescent="0.25">
      <c r="A138" s="32"/>
      <c r="B138" s="164" t="s">
        <v>263</v>
      </c>
      <c r="C138" s="164"/>
      <c r="D138" s="61" t="s">
        <v>264</v>
      </c>
      <c r="E138" s="39"/>
      <c r="F138" s="39"/>
      <c r="G138" s="39"/>
      <c r="H138" s="39"/>
      <c r="I138" s="39"/>
      <c r="J138" s="39"/>
      <c r="K138" s="39"/>
      <c r="L138" s="126">
        <f t="shared" si="37"/>
        <v>0</v>
      </c>
      <c r="M138" s="40"/>
      <c r="P138" s="139"/>
    </row>
    <row r="139" spans="1:16" x14ac:dyDescent="0.25">
      <c r="A139" s="43"/>
      <c r="B139" s="169" t="s">
        <v>265</v>
      </c>
      <c r="C139" s="169"/>
      <c r="D139" s="44" t="s">
        <v>266</v>
      </c>
      <c r="E139" s="39"/>
      <c r="F139" s="39"/>
      <c r="G139" s="39"/>
      <c r="H139" s="39"/>
      <c r="I139" s="39"/>
      <c r="J139" s="39"/>
      <c r="K139" s="39"/>
      <c r="L139" s="126">
        <f t="shared" si="37"/>
        <v>0</v>
      </c>
      <c r="M139" s="40"/>
      <c r="P139" s="139"/>
    </row>
    <row r="140" spans="1:16" x14ac:dyDescent="0.25">
      <c r="A140" s="43"/>
      <c r="B140" s="169" t="s">
        <v>267</v>
      </c>
      <c r="C140" s="169"/>
      <c r="D140" s="44" t="s">
        <v>268</v>
      </c>
      <c r="E140" s="39"/>
      <c r="F140" s="39"/>
      <c r="G140" s="39"/>
      <c r="H140" s="39"/>
      <c r="I140" s="39"/>
      <c r="J140" s="39"/>
      <c r="K140" s="39"/>
      <c r="L140" s="126">
        <f t="shared" si="37"/>
        <v>0</v>
      </c>
      <c r="M140" s="40"/>
      <c r="P140" s="139"/>
    </row>
    <row r="141" spans="1:16" x14ac:dyDescent="0.25">
      <c r="A141" s="43"/>
      <c r="B141" s="169" t="s">
        <v>269</v>
      </c>
      <c r="C141" s="169"/>
      <c r="D141" s="44" t="s">
        <v>270</v>
      </c>
      <c r="E141" s="39"/>
      <c r="F141" s="39"/>
      <c r="G141" s="39"/>
      <c r="H141" s="39"/>
      <c r="I141" s="39"/>
      <c r="J141" s="39"/>
      <c r="K141" s="39"/>
      <c r="L141" s="126">
        <f t="shared" si="37"/>
        <v>0</v>
      </c>
      <c r="M141" s="40"/>
      <c r="P141" s="139"/>
    </row>
    <row r="142" spans="1:16" x14ac:dyDescent="0.25">
      <c r="A142" s="43"/>
      <c r="B142" s="169" t="s">
        <v>271</v>
      </c>
      <c r="C142" s="169"/>
      <c r="D142" s="44" t="s">
        <v>272</v>
      </c>
      <c r="E142" s="39"/>
      <c r="F142" s="39"/>
      <c r="G142" s="39"/>
      <c r="H142" s="39"/>
      <c r="I142" s="39"/>
      <c r="J142" s="39"/>
      <c r="K142" s="39"/>
      <c r="L142" s="126">
        <f t="shared" si="37"/>
        <v>0</v>
      </c>
      <c r="M142" s="40"/>
      <c r="P142" s="139"/>
    </row>
    <row r="143" spans="1:16" x14ac:dyDescent="0.25">
      <c r="A143" s="43"/>
      <c r="B143" s="174" t="s">
        <v>273</v>
      </c>
      <c r="C143" s="174"/>
      <c r="D143" s="44" t="s">
        <v>274</v>
      </c>
      <c r="E143" s="39"/>
      <c r="F143" s="39"/>
      <c r="G143" s="39"/>
      <c r="H143" s="39"/>
      <c r="I143" s="39"/>
      <c r="J143" s="39"/>
      <c r="K143" s="39"/>
      <c r="L143" s="126">
        <f t="shared" si="37"/>
        <v>0</v>
      </c>
      <c r="M143" s="40"/>
      <c r="P143" s="139"/>
    </row>
    <row r="144" spans="1:16" x14ac:dyDescent="0.25">
      <c r="A144" s="43"/>
      <c r="B144" s="169" t="s">
        <v>275</v>
      </c>
      <c r="C144" s="169"/>
      <c r="D144" s="44" t="s">
        <v>276</v>
      </c>
      <c r="E144" s="39"/>
      <c r="F144" s="39"/>
      <c r="G144" s="39"/>
      <c r="H144" s="39"/>
      <c r="I144" s="39"/>
      <c r="J144" s="39"/>
      <c r="K144" s="39"/>
      <c r="L144" s="126">
        <f t="shared" si="37"/>
        <v>0</v>
      </c>
      <c r="M144" s="40"/>
      <c r="P144" s="139"/>
    </row>
    <row r="145" spans="1:16" x14ac:dyDescent="0.25">
      <c r="A145" s="43"/>
      <c r="B145" s="169" t="s">
        <v>277</v>
      </c>
      <c r="C145" s="169"/>
      <c r="D145" s="44" t="s">
        <v>278</v>
      </c>
      <c r="E145" s="39"/>
      <c r="F145" s="39"/>
      <c r="G145" s="39"/>
      <c r="H145" s="39"/>
      <c r="I145" s="39"/>
      <c r="J145" s="39"/>
      <c r="K145" s="39"/>
      <c r="L145" s="126">
        <f t="shared" si="37"/>
        <v>0</v>
      </c>
      <c r="M145" s="40"/>
      <c r="P145" s="139"/>
    </row>
    <row r="146" spans="1:16" x14ac:dyDescent="0.25">
      <c r="A146" s="41"/>
      <c r="B146" s="169" t="s">
        <v>279</v>
      </c>
      <c r="C146" s="169"/>
      <c r="D146" s="44" t="s">
        <v>280</v>
      </c>
      <c r="E146" s="39"/>
      <c r="F146" s="39"/>
      <c r="G146" s="39"/>
      <c r="H146" s="39"/>
      <c r="I146" s="39"/>
      <c r="J146" s="39"/>
      <c r="K146" s="39"/>
      <c r="L146" s="126">
        <f t="shared" si="37"/>
        <v>0</v>
      </c>
      <c r="M146" s="40"/>
      <c r="P146" s="139"/>
    </row>
    <row r="147" spans="1:16" x14ac:dyDescent="0.25">
      <c r="A147" s="43" t="s">
        <v>281</v>
      </c>
      <c r="B147" s="29"/>
      <c r="C147" s="36"/>
      <c r="D147" s="44" t="s">
        <v>282</v>
      </c>
      <c r="E147" s="57">
        <f>SUM(E148:E150)</f>
        <v>0</v>
      </c>
      <c r="F147" s="57">
        <f t="shared" ref="F147:M147" si="38">SUM(F148:F150)</f>
        <v>0</v>
      </c>
      <c r="G147" s="57">
        <f t="shared" si="38"/>
        <v>0</v>
      </c>
      <c r="H147" s="57">
        <f t="shared" si="38"/>
        <v>0</v>
      </c>
      <c r="I147" s="57">
        <f>SUM(I148:I150)</f>
        <v>0</v>
      </c>
      <c r="J147" s="57">
        <f t="shared" si="38"/>
        <v>0</v>
      </c>
      <c r="K147" s="57">
        <f t="shared" si="38"/>
        <v>0</v>
      </c>
      <c r="L147" s="128">
        <f t="shared" si="38"/>
        <v>0</v>
      </c>
      <c r="M147" s="58">
        <f t="shared" si="38"/>
        <v>0</v>
      </c>
      <c r="P147" s="139"/>
    </row>
    <row r="148" spans="1:16" x14ac:dyDescent="0.25">
      <c r="A148" s="41"/>
      <c r="B148" s="29" t="s">
        <v>283</v>
      </c>
      <c r="C148" s="29"/>
      <c r="D148" s="44" t="s">
        <v>284</v>
      </c>
      <c r="E148" s="39"/>
      <c r="F148" s="39"/>
      <c r="G148" s="39"/>
      <c r="H148" s="39"/>
      <c r="I148" s="39"/>
      <c r="J148" s="39"/>
      <c r="K148" s="39"/>
      <c r="L148" s="126">
        <f t="shared" ref="L148:L150" si="39">J148-K148</f>
        <v>0</v>
      </c>
      <c r="M148" s="40"/>
      <c r="P148" s="139"/>
    </row>
    <row r="149" spans="1:16" x14ac:dyDescent="0.25">
      <c r="A149" s="41"/>
      <c r="B149" s="29" t="s">
        <v>285</v>
      </c>
      <c r="C149" s="29"/>
      <c r="D149" s="44" t="s">
        <v>286</v>
      </c>
      <c r="E149" s="39"/>
      <c r="F149" s="39"/>
      <c r="G149" s="39"/>
      <c r="H149" s="39"/>
      <c r="I149" s="39"/>
      <c r="J149" s="39"/>
      <c r="K149" s="39"/>
      <c r="L149" s="126">
        <f t="shared" si="39"/>
        <v>0</v>
      </c>
      <c r="M149" s="40"/>
      <c r="P149" s="139"/>
    </row>
    <row r="150" spans="1:16" x14ac:dyDescent="0.25">
      <c r="A150" s="41"/>
      <c r="B150" s="29" t="s">
        <v>287</v>
      </c>
      <c r="C150" s="29"/>
      <c r="D150" s="44" t="s">
        <v>288</v>
      </c>
      <c r="E150" s="39"/>
      <c r="F150" s="39"/>
      <c r="G150" s="39"/>
      <c r="H150" s="39"/>
      <c r="I150" s="39"/>
      <c r="J150" s="39"/>
      <c r="K150" s="39"/>
      <c r="L150" s="126">
        <f t="shared" si="39"/>
        <v>0</v>
      </c>
      <c r="M150" s="40"/>
      <c r="P150" s="139"/>
    </row>
    <row r="151" spans="1:16" x14ac:dyDescent="0.25">
      <c r="A151" s="170" t="s">
        <v>289</v>
      </c>
      <c r="B151" s="171"/>
      <c r="C151" s="172"/>
      <c r="D151" s="44" t="s">
        <v>290</v>
      </c>
      <c r="E151" s="51">
        <f>E152+E179</f>
        <v>0</v>
      </c>
      <c r="F151" s="51">
        <f>F152+F179</f>
        <v>0</v>
      </c>
      <c r="G151" s="51">
        <f>G152+G179</f>
        <v>0</v>
      </c>
      <c r="H151" s="51">
        <f t="shared" ref="H151:M151" si="40">H152+H179</f>
        <v>0</v>
      </c>
      <c r="I151" s="51">
        <f t="shared" si="40"/>
        <v>0</v>
      </c>
      <c r="J151" s="51">
        <f t="shared" si="40"/>
        <v>0</v>
      </c>
      <c r="K151" s="51">
        <f t="shared" si="40"/>
        <v>0</v>
      </c>
      <c r="L151" s="128">
        <f t="shared" si="40"/>
        <v>0</v>
      </c>
      <c r="M151" s="52">
        <f t="shared" si="40"/>
        <v>0</v>
      </c>
      <c r="P151" s="139"/>
    </row>
    <row r="152" spans="1:16" x14ac:dyDescent="0.25">
      <c r="A152" s="43"/>
      <c r="B152" s="166" t="s">
        <v>291</v>
      </c>
      <c r="C152" s="166"/>
      <c r="D152" s="44" t="s">
        <v>292</v>
      </c>
      <c r="E152" s="57">
        <f>SUM(E153:E178)</f>
        <v>0</v>
      </c>
      <c r="F152" s="57">
        <f>SUM(F153:F178)</f>
        <v>0</v>
      </c>
      <c r="G152" s="57">
        <f t="shared" ref="G152:M152" si="41">SUM(G153:G178)</f>
        <v>0</v>
      </c>
      <c r="H152" s="57">
        <f t="shared" si="41"/>
        <v>0</v>
      </c>
      <c r="I152" s="57">
        <f t="shared" si="41"/>
        <v>0</v>
      </c>
      <c r="J152" s="57">
        <f t="shared" si="41"/>
        <v>0</v>
      </c>
      <c r="K152" s="57">
        <f t="shared" si="41"/>
        <v>0</v>
      </c>
      <c r="L152" s="128">
        <f t="shared" si="41"/>
        <v>0</v>
      </c>
      <c r="M152" s="58">
        <f t="shared" si="41"/>
        <v>0</v>
      </c>
      <c r="P152" s="139"/>
    </row>
    <row r="153" spans="1:16" x14ac:dyDescent="0.25">
      <c r="A153" s="43"/>
      <c r="B153" s="29"/>
      <c r="C153" s="42" t="s">
        <v>293</v>
      </c>
      <c r="D153" s="38" t="s">
        <v>294</v>
      </c>
      <c r="E153" s="39"/>
      <c r="F153" s="39"/>
      <c r="G153" s="39"/>
      <c r="H153" s="39"/>
      <c r="I153" s="39"/>
      <c r="J153" s="39"/>
      <c r="K153" s="39"/>
      <c r="L153" s="126">
        <f t="shared" ref="L153:L178" si="42">J153-K153</f>
        <v>0</v>
      </c>
      <c r="M153" s="40"/>
      <c r="P153" s="139"/>
    </row>
    <row r="154" spans="1:16" x14ac:dyDescent="0.25">
      <c r="A154" s="43"/>
      <c r="B154" s="29"/>
      <c r="C154" s="37" t="s">
        <v>295</v>
      </c>
      <c r="D154" s="38" t="s">
        <v>296</v>
      </c>
      <c r="E154" s="39"/>
      <c r="F154" s="39"/>
      <c r="G154" s="39"/>
      <c r="H154" s="39"/>
      <c r="I154" s="39"/>
      <c r="J154" s="39"/>
      <c r="K154" s="39"/>
      <c r="L154" s="126">
        <f t="shared" si="42"/>
        <v>0</v>
      </c>
      <c r="M154" s="40"/>
      <c r="P154" s="139"/>
    </row>
    <row r="155" spans="1:16" x14ac:dyDescent="0.25">
      <c r="A155" s="43"/>
      <c r="B155" s="29"/>
      <c r="C155" s="37" t="s">
        <v>297</v>
      </c>
      <c r="D155" s="38" t="s">
        <v>298</v>
      </c>
      <c r="E155" s="39"/>
      <c r="F155" s="39"/>
      <c r="G155" s="39"/>
      <c r="H155" s="39"/>
      <c r="I155" s="39"/>
      <c r="J155" s="39"/>
      <c r="K155" s="39"/>
      <c r="L155" s="126">
        <f t="shared" si="42"/>
        <v>0</v>
      </c>
      <c r="M155" s="40"/>
      <c r="P155" s="139"/>
    </row>
    <row r="156" spans="1:16" x14ac:dyDescent="0.25">
      <c r="A156" s="62"/>
      <c r="B156" s="63"/>
      <c r="C156" s="64" t="s">
        <v>299</v>
      </c>
      <c r="D156" s="38" t="s">
        <v>300</v>
      </c>
      <c r="E156" s="39"/>
      <c r="F156" s="39"/>
      <c r="G156" s="39"/>
      <c r="H156" s="39"/>
      <c r="I156" s="39"/>
      <c r="J156" s="39"/>
      <c r="K156" s="39"/>
      <c r="L156" s="126">
        <f t="shared" si="42"/>
        <v>0</v>
      </c>
      <c r="M156" s="40"/>
      <c r="P156" s="139"/>
    </row>
    <row r="157" spans="1:16" x14ac:dyDescent="0.25">
      <c r="A157" s="62"/>
      <c r="B157" s="63"/>
      <c r="C157" s="37" t="s">
        <v>301</v>
      </c>
      <c r="D157" s="38" t="s">
        <v>302</v>
      </c>
      <c r="E157" s="39"/>
      <c r="F157" s="39"/>
      <c r="G157" s="39"/>
      <c r="H157" s="39"/>
      <c r="I157" s="39"/>
      <c r="J157" s="39"/>
      <c r="K157" s="39"/>
      <c r="L157" s="126">
        <f t="shared" si="42"/>
        <v>0</v>
      </c>
      <c r="M157" s="40"/>
      <c r="P157" s="139"/>
    </row>
    <row r="158" spans="1:16" x14ac:dyDescent="0.25">
      <c r="A158" s="62"/>
      <c r="B158" s="63"/>
      <c r="C158" s="64" t="s">
        <v>303</v>
      </c>
      <c r="D158" s="38" t="s">
        <v>304</v>
      </c>
      <c r="E158" s="39"/>
      <c r="F158" s="39"/>
      <c r="G158" s="39"/>
      <c r="H158" s="39"/>
      <c r="I158" s="39"/>
      <c r="J158" s="39"/>
      <c r="K158" s="39"/>
      <c r="L158" s="126">
        <f t="shared" si="42"/>
        <v>0</v>
      </c>
      <c r="M158" s="40"/>
      <c r="P158" s="139"/>
    </row>
    <row r="159" spans="1:16" x14ac:dyDescent="0.25">
      <c r="A159" s="43"/>
      <c r="B159" s="29"/>
      <c r="C159" s="37" t="s">
        <v>305</v>
      </c>
      <c r="D159" s="38" t="s">
        <v>306</v>
      </c>
      <c r="E159" s="39"/>
      <c r="F159" s="39"/>
      <c r="G159" s="39"/>
      <c r="H159" s="39"/>
      <c r="I159" s="39"/>
      <c r="J159" s="39"/>
      <c r="K159" s="39"/>
      <c r="L159" s="126">
        <f t="shared" si="42"/>
        <v>0</v>
      </c>
      <c r="M159" s="40"/>
      <c r="P159" s="139"/>
    </row>
    <row r="160" spans="1:16" x14ac:dyDescent="0.25">
      <c r="A160" s="43"/>
      <c r="B160" s="29"/>
      <c r="C160" s="37" t="s">
        <v>307</v>
      </c>
      <c r="D160" s="38" t="s">
        <v>308</v>
      </c>
      <c r="E160" s="39"/>
      <c r="F160" s="39"/>
      <c r="G160" s="39"/>
      <c r="H160" s="39"/>
      <c r="I160" s="39"/>
      <c r="J160" s="39"/>
      <c r="K160" s="39"/>
      <c r="L160" s="126">
        <f t="shared" si="42"/>
        <v>0</v>
      </c>
      <c r="M160" s="40"/>
      <c r="P160" s="139"/>
    </row>
    <row r="161" spans="1:16" ht="25.5" x14ac:dyDescent="0.25">
      <c r="A161" s="43"/>
      <c r="B161" s="29"/>
      <c r="C161" s="65" t="s">
        <v>309</v>
      </c>
      <c r="D161" s="38" t="s">
        <v>310</v>
      </c>
      <c r="E161" s="39"/>
      <c r="F161" s="39"/>
      <c r="G161" s="39"/>
      <c r="H161" s="39"/>
      <c r="I161" s="39"/>
      <c r="J161" s="39"/>
      <c r="K161" s="39"/>
      <c r="L161" s="126">
        <f t="shared" si="42"/>
        <v>0</v>
      </c>
      <c r="M161" s="40"/>
      <c r="P161" s="139"/>
    </row>
    <row r="162" spans="1:16" ht="25.5" x14ac:dyDescent="0.25">
      <c r="A162" s="43"/>
      <c r="B162" s="29"/>
      <c r="C162" s="65" t="s">
        <v>311</v>
      </c>
      <c r="D162" s="38" t="s">
        <v>312</v>
      </c>
      <c r="E162" s="39"/>
      <c r="F162" s="39"/>
      <c r="G162" s="39"/>
      <c r="H162" s="39"/>
      <c r="I162" s="39"/>
      <c r="J162" s="39"/>
      <c r="K162" s="39"/>
      <c r="L162" s="126">
        <f t="shared" si="42"/>
        <v>0</v>
      </c>
      <c r="M162" s="40"/>
      <c r="P162" s="139"/>
    </row>
    <row r="163" spans="1:16" ht="25.5" x14ac:dyDescent="0.25">
      <c r="A163" s="35"/>
      <c r="B163" s="36"/>
      <c r="C163" s="53" t="s">
        <v>313</v>
      </c>
      <c r="D163" s="38" t="s">
        <v>314</v>
      </c>
      <c r="E163" s="39"/>
      <c r="F163" s="39"/>
      <c r="G163" s="39"/>
      <c r="H163" s="39"/>
      <c r="I163" s="39"/>
      <c r="J163" s="39"/>
      <c r="K163" s="39"/>
      <c r="L163" s="126">
        <f t="shared" si="42"/>
        <v>0</v>
      </c>
      <c r="M163" s="40"/>
      <c r="P163" s="139"/>
    </row>
    <row r="164" spans="1:16" x14ac:dyDescent="0.25">
      <c r="A164" s="35"/>
      <c r="B164" s="36"/>
      <c r="C164" s="37" t="s">
        <v>315</v>
      </c>
      <c r="D164" s="38" t="s">
        <v>316</v>
      </c>
      <c r="E164" s="39"/>
      <c r="F164" s="39"/>
      <c r="G164" s="39"/>
      <c r="H164" s="39"/>
      <c r="I164" s="39"/>
      <c r="J164" s="39"/>
      <c r="K164" s="39"/>
      <c r="L164" s="126">
        <f t="shared" si="42"/>
        <v>0</v>
      </c>
      <c r="M164" s="40"/>
      <c r="P164" s="139"/>
    </row>
    <row r="165" spans="1:16" x14ac:dyDescent="0.25">
      <c r="A165" s="35"/>
      <c r="B165" s="36"/>
      <c r="C165" s="37" t="s">
        <v>317</v>
      </c>
      <c r="D165" s="38" t="s">
        <v>318</v>
      </c>
      <c r="E165" s="39"/>
      <c r="F165" s="39"/>
      <c r="G165" s="39"/>
      <c r="H165" s="39"/>
      <c r="I165" s="39"/>
      <c r="J165" s="39"/>
      <c r="K165" s="39"/>
      <c r="L165" s="126">
        <f t="shared" si="42"/>
        <v>0</v>
      </c>
      <c r="M165" s="40"/>
      <c r="P165" s="139"/>
    </row>
    <row r="166" spans="1:16" ht="25.5" x14ac:dyDescent="0.25">
      <c r="A166" s="43"/>
      <c r="B166" s="29"/>
      <c r="C166" s="53" t="s">
        <v>319</v>
      </c>
      <c r="D166" s="38" t="s">
        <v>320</v>
      </c>
      <c r="E166" s="39"/>
      <c r="F166" s="39"/>
      <c r="G166" s="39"/>
      <c r="H166" s="39"/>
      <c r="I166" s="39"/>
      <c r="J166" s="39"/>
      <c r="K166" s="39"/>
      <c r="L166" s="126">
        <f t="shared" si="42"/>
        <v>0</v>
      </c>
      <c r="M166" s="40"/>
      <c r="P166" s="139"/>
    </row>
    <row r="167" spans="1:16" ht="25.5" x14ac:dyDescent="0.25">
      <c r="A167" s="43"/>
      <c r="B167" s="29"/>
      <c r="C167" s="53" t="s">
        <v>321</v>
      </c>
      <c r="D167" s="38" t="s">
        <v>322</v>
      </c>
      <c r="E167" s="39"/>
      <c r="F167" s="39"/>
      <c r="G167" s="39"/>
      <c r="H167" s="39"/>
      <c r="I167" s="39"/>
      <c r="J167" s="39"/>
      <c r="K167" s="39"/>
      <c r="L167" s="126">
        <f t="shared" si="42"/>
        <v>0</v>
      </c>
      <c r="M167" s="40"/>
      <c r="P167" s="139"/>
    </row>
    <row r="168" spans="1:16" ht="25.5" x14ac:dyDescent="0.25">
      <c r="A168" s="43"/>
      <c r="B168" s="29"/>
      <c r="C168" s="53" t="s">
        <v>323</v>
      </c>
      <c r="D168" s="38" t="s">
        <v>324</v>
      </c>
      <c r="E168" s="39"/>
      <c r="F168" s="39"/>
      <c r="G168" s="39"/>
      <c r="H168" s="39"/>
      <c r="I168" s="39"/>
      <c r="J168" s="39"/>
      <c r="K168" s="39"/>
      <c r="L168" s="126">
        <f t="shared" si="42"/>
        <v>0</v>
      </c>
      <c r="M168" s="40"/>
      <c r="P168" s="139"/>
    </row>
    <row r="169" spans="1:16" ht="25.5" x14ac:dyDescent="0.25">
      <c r="A169" s="43"/>
      <c r="B169" s="29"/>
      <c r="C169" s="53" t="s">
        <v>325</v>
      </c>
      <c r="D169" s="38" t="s">
        <v>326</v>
      </c>
      <c r="E169" s="39"/>
      <c r="F169" s="39"/>
      <c r="G169" s="39"/>
      <c r="H169" s="39"/>
      <c r="I169" s="39"/>
      <c r="J169" s="39"/>
      <c r="K169" s="39"/>
      <c r="L169" s="126">
        <f t="shared" si="42"/>
        <v>0</v>
      </c>
      <c r="M169" s="40"/>
      <c r="P169" s="139"/>
    </row>
    <row r="170" spans="1:16" ht="38.25" x14ac:dyDescent="0.25">
      <c r="A170" s="62"/>
      <c r="B170" s="63"/>
      <c r="C170" s="53" t="s">
        <v>327</v>
      </c>
      <c r="D170" s="38" t="s">
        <v>328</v>
      </c>
      <c r="E170" s="39"/>
      <c r="F170" s="39"/>
      <c r="G170" s="39"/>
      <c r="H170" s="39"/>
      <c r="I170" s="39"/>
      <c r="J170" s="39"/>
      <c r="K170" s="39"/>
      <c r="L170" s="126">
        <f t="shared" si="42"/>
        <v>0</v>
      </c>
      <c r="M170" s="40"/>
      <c r="P170" s="139"/>
    </row>
    <row r="171" spans="1:16" ht="25.5" x14ac:dyDescent="0.25">
      <c r="A171" s="62"/>
      <c r="B171" s="63"/>
      <c r="C171" s="53" t="s">
        <v>329</v>
      </c>
      <c r="D171" s="38" t="s">
        <v>330</v>
      </c>
      <c r="E171" s="39"/>
      <c r="F171" s="39"/>
      <c r="G171" s="39"/>
      <c r="H171" s="39"/>
      <c r="I171" s="39"/>
      <c r="J171" s="39"/>
      <c r="K171" s="39"/>
      <c r="L171" s="126">
        <f t="shared" si="42"/>
        <v>0</v>
      </c>
      <c r="M171" s="40"/>
      <c r="P171" s="139"/>
    </row>
    <row r="172" spans="1:16" ht="51" x14ac:dyDescent="0.25">
      <c r="A172" s="62"/>
      <c r="B172" s="63"/>
      <c r="C172" s="53" t="s">
        <v>331</v>
      </c>
      <c r="D172" s="38" t="s">
        <v>332</v>
      </c>
      <c r="E172" s="39"/>
      <c r="F172" s="39"/>
      <c r="G172" s="39"/>
      <c r="H172" s="39"/>
      <c r="I172" s="39"/>
      <c r="J172" s="39"/>
      <c r="K172" s="39"/>
      <c r="L172" s="126">
        <f t="shared" si="42"/>
        <v>0</v>
      </c>
      <c r="M172" s="40"/>
      <c r="P172" s="139"/>
    </row>
    <row r="173" spans="1:16" ht="51" x14ac:dyDescent="0.25">
      <c r="A173" s="62"/>
      <c r="B173" s="63"/>
      <c r="C173" s="53" t="s">
        <v>333</v>
      </c>
      <c r="D173" s="38" t="s">
        <v>334</v>
      </c>
      <c r="E173" s="39"/>
      <c r="F173" s="39"/>
      <c r="G173" s="39"/>
      <c r="H173" s="39"/>
      <c r="I173" s="39"/>
      <c r="J173" s="39"/>
      <c r="K173" s="39"/>
      <c r="L173" s="126">
        <f t="shared" si="42"/>
        <v>0</v>
      </c>
      <c r="M173" s="40"/>
      <c r="P173" s="139"/>
    </row>
    <row r="174" spans="1:16" x14ac:dyDescent="0.25">
      <c r="A174" s="43"/>
      <c r="B174" s="29"/>
      <c r="C174" s="37" t="s">
        <v>335</v>
      </c>
      <c r="D174" s="38" t="s">
        <v>336</v>
      </c>
      <c r="E174" s="39"/>
      <c r="F174" s="39"/>
      <c r="G174" s="39"/>
      <c r="H174" s="39"/>
      <c r="I174" s="39"/>
      <c r="J174" s="39"/>
      <c r="K174" s="39"/>
      <c r="L174" s="126">
        <f t="shared" si="42"/>
        <v>0</v>
      </c>
      <c r="M174" s="40"/>
      <c r="P174" s="139"/>
    </row>
    <row r="175" spans="1:16" ht="25.5" x14ac:dyDescent="0.25">
      <c r="A175" s="35"/>
      <c r="B175" s="37"/>
      <c r="C175" s="53" t="s">
        <v>337</v>
      </c>
      <c r="D175" s="38" t="s">
        <v>338</v>
      </c>
      <c r="E175" s="39"/>
      <c r="F175" s="39"/>
      <c r="G175" s="39"/>
      <c r="H175" s="39"/>
      <c r="I175" s="39"/>
      <c r="J175" s="39"/>
      <c r="K175" s="39"/>
      <c r="L175" s="126">
        <f t="shared" si="42"/>
        <v>0</v>
      </c>
      <c r="M175" s="40"/>
      <c r="P175" s="139"/>
    </row>
    <row r="176" spans="1:16" ht="38.25" x14ac:dyDescent="0.25">
      <c r="A176" s="35"/>
      <c r="B176" s="37"/>
      <c r="C176" s="53" t="s">
        <v>339</v>
      </c>
      <c r="D176" s="38" t="s">
        <v>340</v>
      </c>
      <c r="E176" s="39"/>
      <c r="F176" s="39"/>
      <c r="G176" s="39"/>
      <c r="H176" s="39"/>
      <c r="I176" s="39"/>
      <c r="J176" s="39"/>
      <c r="K176" s="39"/>
      <c r="L176" s="126">
        <f t="shared" si="42"/>
        <v>0</v>
      </c>
      <c r="M176" s="40"/>
      <c r="P176" s="139"/>
    </row>
    <row r="177" spans="1:16" x14ac:dyDescent="0.25">
      <c r="A177" s="35"/>
      <c r="B177" s="37"/>
      <c r="C177" s="53" t="s">
        <v>341</v>
      </c>
      <c r="D177" s="38" t="s">
        <v>342</v>
      </c>
      <c r="E177" s="39"/>
      <c r="F177" s="39"/>
      <c r="G177" s="39"/>
      <c r="H177" s="39"/>
      <c r="I177" s="39"/>
      <c r="J177" s="39"/>
      <c r="K177" s="39"/>
      <c r="L177" s="126">
        <f t="shared" si="42"/>
        <v>0</v>
      </c>
      <c r="M177" s="40"/>
      <c r="P177" s="139"/>
    </row>
    <row r="178" spans="1:16" ht="25.5" x14ac:dyDescent="0.25">
      <c r="A178" s="35"/>
      <c r="B178" s="37"/>
      <c r="C178" s="53" t="s">
        <v>343</v>
      </c>
      <c r="D178" s="66" t="s">
        <v>344</v>
      </c>
      <c r="E178" s="39"/>
      <c r="F178" s="39"/>
      <c r="G178" s="39"/>
      <c r="H178" s="39"/>
      <c r="I178" s="39"/>
      <c r="J178" s="39"/>
      <c r="K178" s="39"/>
      <c r="L178" s="126">
        <f t="shared" si="42"/>
        <v>0</v>
      </c>
      <c r="M178" s="40"/>
      <c r="P178" s="139"/>
    </row>
    <row r="179" spans="1:16" x14ac:dyDescent="0.25">
      <c r="A179" s="43"/>
      <c r="B179" s="29" t="s">
        <v>345</v>
      </c>
      <c r="C179" s="67"/>
      <c r="D179" s="44" t="s">
        <v>346</v>
      </c>
      <c r="E179" s="57">
        <f>SUM(E180:E190)</f>
        <v>0</v>
      </c>
      <c r="F179" s="57">
        <f>SUM(F180:F190)</f>
        <v>0</v>
      </c>
      <c r="G179" s="57">
        <f t="shared" ref="G179:M179" si="43">SUM(G180:G190)</f>
        <v>0</v>
      </c>
      <c r="H179" s="57">
        <f t="shared" si="43"/>
        <v>0</v>
      </c>
      <c r="I179" s="57">
        <f t="shared" si="43"/>
        <v>0</v>
      </c>
      <c r="J179" s="57">
        <f t="shared" si="43"/>
        <v>0</v>
      </c>
      <c r="K179" s="57">
        <f t="shared" si="43"/>
        <v>0</v>
      </c>
      <c r="L179" s="128">
        <f t="shared" si="43"/>
        <v>0</v>
      </c>
      <c r="M179" s="58">
        <f t="shared" si="43"/>
        <v>0</v>
      </c>
      <c r="P179" s="139"/>
    </row>
    <row r="180" spans="1:16" ht="25.5" x14ac:dyDescent="0.25">
      <c r="A180" s="68"/>
      <c r="B180" s="69"/>
      <c r="C180" s="53" t="s">
        <v>347</v>
      </c>
      <c r="D180" s="38" t="s">
        <v>348</v>
      </c>
      <c r="E180" s="39"/>
      <c r="F180" s="39"/>
      <c r="G180" s="39"/>
      <c r="H180" s="39"/>
      <c r="I180" s="39"/>
      <c r="J180" s="39"/>
      <c r="K180" s="39"/>
      <c r="L180" s="126">
        <f t="shared" ref="L180:L190" si="44">J180-K180</f>
        <v>0</v>
      </c>
      <c r="M180" s="40"/>
      <c r="P180" s="139"/>
    </row>
    <row r="181" spans="1:16" x14ac:dyDescent="0.25">
      <c r="A181" s="43"/>
      <c r="B181" s="29"/>
      <c r="C181" s="42" t="s">
        <v>349</v>
      </c>
      <c r="D181" s="38" t="s">
        <v>350</v>
      </c>
      <c r="E181" s="39"/>
      <c r="F181" s="39"/>
      <c r="G181" s="39"/>
      <c r="H181" s="39"/>
      <c r="I181" s="39"/>
      <c r="J181" s="39"/>
      <c r="K181" s="39"/>
      <c r="L181" s="126">
        <f t="shared" si="44"/>
        <v>0</v>
      </c>
      <c r="M181" s="40"/>
      <c r="P181" s="139"/>
    </row>
    <row r="182" spans="1:16" x14ac:dyDescent="0.25">
      <c r="A182" s="43"/>
      <c r="B182" s="29"/>
      <c r="C182" s="42" t="s">
        <v>351</v>
      </c>
      <c r="D182" s="38" t="s">
        <v>352</v>
      </c>
      <c r="E182" s="39"/>
      <c r="F182" s="39"/>
      <c r="G182" s="39"/>
      <c r="H182" s="39"/>
      <c r="I182" s="39"/>
      <c r="J182" s="39"/>
      <c r="K182" s="39"/>
      <c r="L182" s="126">
        <f t="shared" si="44"/>
        <v>0</v>
      </c>
      <c r="M182" s="40"/>
      <c r="P182" s="139"/>
    </row>
    <row r="183" spans="1:16" x14ac:dyDescent="0.25">
      <c r="A183" s="43"/>
      <c r="B183" s="29"/>
      <c r="C183" s="42" t="s">
        <v>353</v>
      </c>
      <c r="D183" s="38" t="s">
        <v>354</v>
      </c>
      <c r="E183" s="39"/>
      <c r="F183" s="39"/>
      <c r="G183" s="39"/>
      <c r="H183" s="39"/>
      <c r="I183" s="39"/>
      <c r="J183" s="39"/>
      <c r="K183" s="39"/>
      <c r="L183" s="126">
        <f t="shared" si="44"/>
        <v>0</v>
      </c>
      <c r="M183" s="40"/>
      <c r="P183" s="139"/>
    </row>
    <row r="184" spans="1:16" ht="25.5" x14ac:dyDescent="0.25">
      <c r="A184" s="43"/>
      <c r="B184" s="29"/>
      <c r="C184" s="65" t="s">
        <v>355</v>
      </c>
      <c r="D184" s="38" t="s">
        <v>356</v>
      </c>
      <c r="E184" s="39"/>
      <c r="F184" s="39"/>
      <c r="G184" s="39"/>
      <c r="H184" s="39"/>
      <c r="I184" s="39"/>
      <c r="J184" s="39"/>
      <c r="K184" s="39"/>
      <c r="L184" s="126">
        <f t="shared" si="44"/>
        <v>0</v>
      </c>
      <c r="M184" s="40"/>
      <c r="P184" s="139"/>
    </row>
    <row r="185" spans="1:16" x14ac:dyDescent="0.25">
      <c r="A185" s="43"/>
      <c r="B185" s="29"/>
      <c r="C185" s="37" t="s">
        <v>357</v>
      </c>
      <c r="D185" s="38" t="s">
        <v>358</v>
      </c>
      <c r="E185" s="39"/>
      <c r="F185" s="39"/>
      <c r="G185" s="39"/>
      <c r="H185" s="39"/>
      <c r="I185" s="39"/>
      <c r="J185" s="39"/>
      <c r="K185" s="39"/>
      <c r="L185" s="126">
        <f t="shared" si="44"/>
        <v>0</v>
      </c>
      <c r="M185" s="40"/>
      <c r="P185" s="139"/>
    </row>
    <row r="186" spans="1:16" x14ac:dyDescent="0.25">
      <c r="A186" s="62"/>
      <c r="B186" s="63"/>
      <c r="C186" s="64" t="s">
        <v>359</v>
      </c>
      <c r="D186" s="38" t="s">
        <v>360</v>
      </c>
      <c r="E186" s="39"/>
      <c r="F186" s="39"/>
      <c r="G186" s="39"/>
      <c r="H186" s="39"/>
      <c r="I186" s="39"/>
      <c r="J186" s="39"/>
      <c r="K186" s="39"/>
      <c r="L186" s="126">
        <f t="shared" si="44"/>
        <v>0</v>
      </c>
      <c r="M186" s="40"/>
      <c r="P186" s="139"/>
    </row>
    <row r="187" spans="1:16" x14ac:dyDescent="0.25">
      <c r="A187" s="43"/>
      <c r="B187" s="44"/>
      <c r="C187" s="37" t="s">
        <v>361</v>
      </c>
      <c r="D187" s="38" t="s">
        <v>362</v>
      </c>
      <c r="E187" s="39"/>
      <c r="F187" s="39"/>
      <c r="G187" s="39"/>
      <c r="H187" s="39"/>
      <c r="I187" s="39"/>
      <c r="J187" s="39"/>
      <c r="K187" s="39"/>
      <c r="L187" s="126">
        <f t="shared" si="44"/>
        <v>0</v>
      </c>
      <c r="M187" s="40"/>
      <c r="P187" s="139"/>
    </row>
    <row r="188" spans="1:16" ht="25.5" x14ac:dyDescent="0.25">
      <c r="A188" s="43"/>
      <c r="B188" s="44"/>
      <c r="C188" s="53" t="s">
        <v>363</v>
      </c>
      <c r="D188" s="38" t="s">
        <v>364</v>
      </c>
      <c r="E188" s="39"/>
      <c r="F188" s="39"/>
      <c r="G188" s="39"/>
      <c r="H188" s="39"/>
      <c r="I188" s="39"/>
      <c r="J188" s="39"/>
      <c r="K188" s="39"/>
      <c r="L188" s="126">
        <f t="shared" si="44"/>
        <v>0</v>
      </c>
      <c r="M188" s="40"/>
      <c r="P188" s="139"/>
    </row>
    <row r="189" spans="1:16" x14ac:dyDescent="0.25">
      <c r="A189" s="43"/>
      <c r="B189" s="44"/>
      <c r="C189" s="53" t="s">
        <v>365</v>
      </c>
      <c r="D189" s="38" t="s">
        <v>366</v>
      </c>
      <c r="E189" s="39"/>
      <c r="F189" s="39"/>
      <c r="G189" s="39"/>
      <c r="H189" s="39"/>
      <c r="I189" s="39"/>
      <c r="J189" s="39"/>
      <c r="K189" s="39"/>
      <c r="L189" s="126">
        <f t="shared" si="44"/>
        <v>0</v>
      </c>
      <c r="M189" s="40"/>
      <c r="P189" s="139"/>
    </row>
    <row r="190" spans="1:16" x14ac:dyDescent="0.25">
      <c r="A190" s="43"/>
      <c r="B190" s="44"/>
      <c r="C190" s="53" t="s">
        <v>367</v>
      </c>
      <c r="D190" s="38" t="s">
        <v>368</v>
      </c>
      <c r="E190" s="39"/>
      <c r="F190" s="39"/>
      <c r="G190" s="39"/>
      <c r="H190" s="39"/>
      <c r="I190" s="39"/>
      <c r="J190" s="39"/>
      <c r="K190" s="39"/>
      <c r="L190" s="126">
        <f t="shared" si="44"/>
        <v>0</v>
      </c>
      <c r="M190" s="40"/>
      <c r="P190" s="139"/>
    </row>
    <row r="191" spans="1:16" x14ac:dyDescent="0.25">
      <c r="A191" s="43" t="s">
        <v>369</v>
      </c>
      <c r="B191" s="45"/>
      <c r="C191" s="29"/>
      <c r="D191" s="44" t="s">
        <v>370</v>
      </c>
      <c r="E191" s="51">
        <f>E192+E211+E215</f>
        <v>0</v>
      </c>
      <c r="F191" s="51">
        <f>F192+F211+F215</f>
        <v>0</v>
      </c>
      <c r="G191" s="51">
        <f t="shared" ref="G191:M191" si="45">G192+G211+G215</f>
        <v>0</v>
      </c>
      <c r="H191" s="51">
        <f t="shared" si="45"/>
        <v>0</v>
      </c>
      <c r="I191" s="51">
        <f t="shared" si="45"/>
        <v>0</v>
      </c>
      <c r="J191" s="51">
        <f t="shared" si="45"/>
        <v>0</v>
      </c>
      <c r="K191" s="51">
        <f t="shared" si="45"/>
        <v>0</v>
      </c>
      <c r="L191" s="128">
        <f t="shared" si="45"/>
        <v>0</v>
      </c>
      <c r="M191" s="52">
        <f t="shared" si="45"/>
        <v>0</v>
      </c>
      <c r="P191" s="139"/>
    </row>
    <row r="192" spans="1:16" x14ac:dyDescent="0.25">
      <c r="A192" s="43"/>
      <c r="B192" s="29" t="s">
        <v>371</v>
      </c>
      <c r="C192" s="29"/>
      <c r="D192" s="44" t="s">
        <v>372</v>
      </c>
      <c r="E192" s="57">
        <f>SUM(E193:E210)</f>
        <v>0</v>
      </c>
      <c r="F192" s="57">
        <f>SUM(F193:F210)</f>
        <v>0</v>
      </c>
      <c r="G192" s="57">
        <f t="shared" ref="G192:M192" si="46">SUM(G193:G210)</f>
        <v>0</v>
      </c>
      <c r="H192" s="57">
        <f t="shared" si="46"/>
        <v>0</v>
      </c>
      <c r="I192" s="57">
        <f t="shared" si="46"/>
        <v>0</v>
      </c>
      <c r="J192" s="57">
        <f t="shared" si="46"/>
        <v>0</v>
      </c>
      <c r="K192" s="57">
        <f t="shared" si="46"/>
        <v>0</v>
      </c>
      <c r="L192" s="128">
        <f t="shared" si="46"/>
        <v>0</v>
      </c>
      <c r="M192" s="58">
        <f t="shared" si="46"/>
        <v>0</v>
      </c>
      <c r="P192" s="139"/>
    </row>
    <row r="193" spans="1:16" x14ac:dyDescent="0.25">
      <c r="A193" s="43"/>
      <c r="B193" s="29"/>
      <c r="C193" s="53" t="s">
        <v>373</v>
      </c>
      <c r="D193" s="38" t="s">
        <v>374</v>
      </c>
      <c r="E193" s="39"/>
      <c r="F193" s="39"/>
      <c r="G193" s="39"/>
      <c r="H193" s="39"/>
      <c r="I193" s="39"/>
      <c r="J193" s="39"/>
      <c r="K193" s="39"/>
      <c r="L193" s="126">
        <f t="shared" ref="L193:L219" si="47">J193-K193</f>
        <v>0</v>
      </c>
      <c r="M193" s="40"/>
      <c r="P193" s="139"/>
    </row>
    <row r="194" spans="1:16" x14ac:dyDescent="0.25">
      <c r="A194" s="43"/>
      <c r="B194" s="29"/>
      <c r="C194" s="53" t="s">
        <v>375</v>
      </c>
      <c r="D194" s="38" t="s">
        <v>376</v>
      </c>
      <c r="E194" s="39"/>
      <c r="F194" s="39"/>
      <c r="G194" s="39"/>
      <c r="H194" s="39"/>
      <c r="I194" s="39"/>
      <c r="J194" s="39"/>
      <c r="K194" s="39"/>
      <c r="L194" s="126">
        <f t="shared" si="47"/>
        <v>0</v>
      </c>
      <c r="M194" s="40"/>
      <c r="P194" s="139"/>
    </row>
    <row r="195" spans="1:16" x14ac:dyDescent="0.25">
      <c r="A195" s="43"/>
      <c r="B195" s="29"/>
      <c r="C195" s="53" t="s">
        <v>377</v>
      </c>
      <c r="D195" s="38" t="s">
        <v>378</v>
      </c>
      <c r="E195" s="39"/>
      <c r="F195" s="39"/>
      <c r="G195" s="39"/>
      <c r="H195" s="39"/>
      <c r="I195" s="39"/>
      <c r="J195" s="39"/>
      <c r="K195" s="39"/>
      <c r="L195" s="126">
        <f t="shared" si="47"/>
        <v>0</v>
      </c>
      <c r="M195" s="40"/>
      <c r="P195" s="139"/>
    </row>
    <row r="196" spans="1:16" ht="25.5" x14ac:dyDescent="0.25">
      <c r="A196" s="43"/>
      <c r="B196" s="29"/>
      <c r="C196" s="53" t="s">
        <v>379</v>
      </c>
      <c r="D196" s="38" t="s">
        <v>380</v>
      </c>
      <c r="E196" s="39"/>
      <c r="F196" s="39"/>
      <c r="G196" s="39"/>
      <c r="H196" s="39"/>
      <c r="I196" s="39"/>
      <c r="J196" s="39"/>
      <c r="K196" s="39"/>
      <c r="L196" s="126">
        <f t="shared" si="47"/>
        <v>0</v>
      </c>
      <c r="M196" s="40"/>
      <c r="P196" s="139"/>
    </row>
    <row r="197" spans="1:16" x14ac:dyDescent="0.25">
      <c r="A197" s="43"/>
      <c r="B197" s="29"/>
      <c r="C197" s="53" t="s">
        <v>381</v>
      </c>
      <c r="D197" s="38" t="s">
        <v>382</v>
      </c>
      <c r="E197" s="39"/>
      <c r="F197" s="39"/>
      <c r="G197" s="39"/>
      <c r="H197" s="39"/>
      <c r="I197" s="39"/>
      <c r="J197" s="39"/>
      <c r="K197" s="39"/>
      <c r="L197" s="126">
        <f t="shared" si="47"/>
        <v>0</v>
      </c>
      <c r="M197" s="40"/>
      <c r="P197" s="139"/>
    </row>
    <row r="198" spans="1:16" x14ac:dyDescent="0.25">
      <c r="A198" s="43"/>
      <c r="B198" s="29"/>
      <c r="C198" s="53" t="s">
        <v>383</v>
      </c>
      <c r="D198" s="38" t="s">
        <v>384</v>
      </c>
      <c r="E198" s="39"/>
      <c r="F198" s="39"/>
      <c r="G198" s="39"/>
      <c r="H198" s="39"/>
      <c r="I198" s="39"/>
      <c r="J198" s="39"/>
      <c r="K198" s="39"/>
      <c r="L198" s="126">
        <f t="shared" si="47"/>
        <v>0</v>
      </c>
      <c r="M198" s="40"/>
      <c r="P198" s="139"/>
    </row>
    <row r="199" spans="1:16" x14ac:dyDescent="0.25">
      <c r="A199" s="43"/>
      <c r="B199" s="29"/>
      <c r="C199" s="53" t="s">
        <v>385</v>
      </c>
      <c r="D199" s="38" t="s">
        <v>386</v>
      </c>
      <c r="E199" s="39"/>
      <c r="F199" s="39"/>
      <c r="G199" s="39"/>
      <c r="H199" s="39"/>
      <c r="I199" s="39"/>
      <c r="J199" s="39"/>
      <c r="K199" s="39"/>
      <c r="L199" s="126">
        <f t="shared" si="47"/>
        <v>0</v>
      </c>
      <c r="M199" s="40"/>
      <c r="P199" s="139"/>
    </row>
    <row r="200" spans="1:16" x14ac:dyDescent="0.25">
      <c r="A200" s="43"/>
      <c r="B200" s="29"/>
      <c r="C200" s="53" t="s">
        <v>387</v>
      </c>
      <c r="D200" s="38" t="s">
        <v>388</v>
      </c>
      <c r="E200" s="39"/>
      <c r="F200" s="39"/>
      <c r="G200" s="39"/>
      <c r="H200" s="39"/>
      <c r="I200" s="39"/>
      <c r="J200" s="39"/>
      <c r="K200" s="39"/>
      <c r="L200" s="126">
        <f t="shared" si="47"/>
        <v>0</v>
      </c>
      <c r="M200" s="40"/>
      <c r="P200" s="139"/>
    </row>
    <row r="201" spans="1:16" x14ac:dyDescent="0.25">
      <c r="A201" s="43"/>
      <c r="B201" s="29"/>
      <c r="C201" s="53" t="s">
        <v>389</v>
      </c>
      <c r="D201" s="38" t="s">
        <v>390</v>
      </c>
      <c r="E201" s="39"/>
      <c r="F201" s="39"/>
      <c r="G201" s="39"/>
      <c r="H201" s="39"/>
      <c r="I201" s="39"/>
      <c r="J201" s="39"/>
      <c r="K201" s="39"/>
      <c r="L201" s="126">
        <f t="shared" si="47"/>
        <v>0</v>
      </c>
      <c r="M201" s="40"/>
      <c r="P201" s="139"/>
    </row>
    <row r="202" spans="1:16" x14ac:dyDescent="0.25">
      <c r="A202" s="32"/>
      <c r="B202" s="36"/>
      <c r="C202" s="53" t="s">
        <v>391</v>
      </c>
      <c r="D202" s="38" t="s">
        <v>392</v>
      </c>
      <c r="E202" s="39"/>
      <c r="F202" s="39"/>
      <c r="G202" s="39"/>
      <c r="H202" s="39"/>
      <c r="I202" s="39"/>
      <c r="J202" s="39"/>
      <c r="K202" s="39"/>
      <c r="L202" s="126">
        <f t="shared" si="47"/>
        <v>0</v>
      </c>
      <c r="M202" s="40"/>
      <c r="P202" s="139"/>
    </row>
    <row r="203" spans="1:16" ht="25.5" x14ac:dyDescent="0.25">
      <c r="A203" s="43"/>
      <c r="B203" s="29"/>
      <c r="C203" s="53" t="s">
        <v>393</v>
      </c>
      <c r="D203" s="38" t="s">
        <v>394</v>
      </c>
      <c r="E203" s="39"/>
      <c r="F203" s="39"/>
      <c r="G203" s="39"/>
      <c r="H203" s="39"/>
      <c r="I203" s="39"/>
      <c r="J203" s="39"/>
      <c r="K203" s="39"/>
      <c r="L203" s="126">
        <f t="shared" si="47"/>
        <v>0</v>
      </c>
      <c r="M203" s="40"/>
      <c r="P203" s="139"/>
    </row>
    <row r="204" spans="1:16" ht="25.5" x14ac:dyDescent="0.25">
      <c r="A204" s="43"/>
      <c r="B204" s="29"/>
      <c r="C204" s="53" t="s">
        <v>395</v>
      </c>
      <c r="D204" s="38" t="s">
        <v>396</v>
      </c>
      <c r="E204" s="39"/>
      <c r="F204" s="39"/>
      <c r="G204" s="39"/>
      <c r="H204" s="39"/>
      <c r="I204" s="39"/>
      <c r="J204" s="39"/>
      <c r="K204" s="39"/>
      <c r="L204" s="126">
        <f t="shared" si="47"/>
        <v>0</v>
      </c>
      <c r="M204" s="40"/>
      <c r="P204" s="139"/>
    </row>
    <row r="205" spans="1:16" x14ac:dyDescent="0.25">
      <c r="A205" s="43"/>
      <c r="B205" s="44"/>
      <c r="C205" s="53" t="s">
        <v>397</v>
      </c>
      <c r="D205" s="38" t="s">
        <v>398</v>
      </c>
      <c r="E205" s="39"/>
      <c r="F205" s="39"/>
      <c r="G205" s="39"/>
      <c r="H205" s="39"/>
      <c r="I205" s="39"/>
      <c r="J205" s="39"/>
      <c r="K205" s="39"/>
      <c r="L205" s="126">
        <f t="shared" si="47"/>
        <v>0</v>
      </c>
      <c r="M205" s="40"/>
      <c r="P205" s="139"/>
    </row>
    <row r="206" spans="1:16" x14ac:dyDescent="0.25">
      <c r="A206" s="43"/>
      <c r="B206" s="44"/>
      <c r="C206" s="70" t="s">
        <v>399</v>
      </c>
      <c r="D206" s="38" t="s">
        <v>400</v>
      </c>
      <c r="E206" s="39"/>
      <c r="F206" s="39"/>
      <c r="G206" s="39"/>
      <c r="H206" s="39"/>
      <c r="I206" s="39"/>
      <c r="J206" s="39"/>
      <c r="K206" s="39"/>
      <c r="L206" s="126">
        <f t="shared" si="47"/>
        <v>0</v>
      </c>
      <c r="M206" s="40"/>
      <c r="P206" s="139"/>
    </row>
    <row r="207" spans="1:16" x14ac:dyDescent="0.25">
      <c r="A207" s="43"/>
      <c r="B207" s="44"/>
      <c r="C207" s="53" t="s">
        <v>401</v>
      </c>
      <c r="D207" s="38" t="s">
        <v>402</v>
      </c>
      <c r="E207" s="39"/>
      <c r="F207" s="39"/>
      <c r="G207" s="39"/>
      <c r="H207" s="39"/>
      <c r="I207" s="39"/>
      <c r="J207" s="39"/>
      <c r="K207" s="39"/>
      <c r="L207" s="126">
        <f t="shared" si="47"/>
        <v>0</v>
      </c>
      <c r="M207" s="40"/>
      <c r="P207" s="139"/>
    </row>
    <row r="208" spans="1:16" ht="25.5" x14ac:dyDescent="0.25">
      <c r="A208" s="43"/>
      <c r="B208" s="44"/>
      <c r="C208" s="53" t="s">
        <v>403</v>
      </c>
      <c r="D208" s="38" t="s">
        <v>404</v>
      </c>
      <c r="E208" s="39"/>
      <c r="F208" s="39"/>
      <c r="G208" s="39"/>
      <c r="H208" s="39"/>
      <c r="I208" s="39"/>
      <c r="J208" s="39"/>
      <c r="K208" s="39"/>
      <c r="L208" s="126">
        <f t="shared" si="47"/>
        <v>0</v>
      </c>
      <c r="M208" s="40"/>
      <c r="P208" s="139"/>
    </row>
    <row r="209" spans="1:16" ht="25.5" x14ac:dyDescent="0.25">
      <c r="A209" s="43"/>
      <c r="B209" s="44"/>
      <c r="C209" s="53" t="s">
        <v>405</v>
      </c>
      <c r="D209" s="38" t="s">
        <v>406</v>
      </c>
      <c r="E209" s="39"/>
      <c r="F209" s="39"/>
      <c r="G209" s="39"/>
      <c r="H209" s="39"/>
      <c r="I209" s="39"/>
      <c r="J209" s="39"/>
      <c r="K209" s="39"/>
      <c r="L209" s="126">
        <f t="shared" si="47"/>
        <v>0</v>
      </c>
      <c r="M209" s="40"/>
      <c r="P209" s="139"/>
    </row>
    <row r="210" spans="1:16" x14ac:dyDescent="0.25">
      <c r="A210" s="43"/>
      <c r="B210" s="44"/>
      <c r="C210" s="65" t="s">
        <v>407</v>
      </c>
      <c r="D210" s="38" t="s">
        <v>408</v>
      </c>
      <c r="E210" s="39"/>
      <c r="F210" s="39"/>
      <c r="G210" s="39"/>
      <c r="H210" s="39"/>
      <c r="I210" s="39"/>
      <c r="J210" s="39"/>
      <c r="K210" s="39"/>
      <c r="L210" s="126">
        <f t="shared" si="47"/>
        <v>0</v>
      </c>
      <c r="M210" s="40"/>
      <c r="P210" s="139"/>
    </row>
    <row r="211" spans="1:16" x14ac:dyDescent="0.25">
      <c r="A211" s="71"/>
      <c r="B211" s="163" t="s">
        <v>409</v>
      </c>
      <c r="C211" s="163"/>
      <c r="D211" s="44" t="s">
        <v>410</v>
      </c>
      <c r="E211" s="72">
        <f>SUM(E212:E214)</f>
        <v>0</v>
      </c>
      <c r="F211" s="72">
        <f>SUM(F212:F214)</f>
        <v>0</v>
      </c>
      <c r="G211" s="72">
        <f t="shared" ref="G211:M211" si="48">SUM(G212:G214)</f>
        <v>0</v>
      </c>
      <c r="H211" s="72">
        <f t="shared" si="48"/>
        <v>0</v>
      </c>
      <c r="I211" s="72">
        <f t="shared" si="48"/>
        <v>0</v>
      </c>
      <c r="J211" s="72">
        <f t="shared" si="48"/>
        <v>0</v>
      </c>
      <c r="K211" s="72">
        <f t="shared" si="48"/>
        <v>0</v>
      </c>
      <c r="L211" s="130">
        <f t="shared" si="48"/>
        <v>0</v>
      </c>
      <c r="M211" s="73">
        <f t="shared" si="48"/>
        <v>0</v>
      </c>
      <c r="P211" s="139"/>
    </row>
    <row r="212" spans="1:16" x14ac:dyDescent="0.25">
      <c r="A212" s="43"/>
      <c r="B212" s="29"/>
      <c r="C212" s="42" t="s">
        <v>411</v>
      </c>
      <c r="D212" s="38" t="s">
        <v>412</v>
      </c>
      <c r="E212" s="39"/>
      <c r="F212" s="39"/>
      <c r="G212" s="39"/>
      <c r="H212" s="39"/>
      <c r="I212" s="39"/>
      <c r="J212" s="39"/>
      <c r="K212" s="39"/>
      <c r="L212" s="126">
        <f t="shared" si="47"/>
        <v>0</v>
      </c>
      <c r="M212" s="40"/>
      <c r="P212" s="139"/>
    </row>
    <row r="213" spans="1:16" x14ac:dyDescent="0.25">
      <c r="A213" s="43"/>
      <c r="B213" s="29"/>
      <c r="C213" s="37" t="s">
        <v>413</v>
      </c>
      <c r="D213" s="38" t="s">
        <v>414</v>
      </c>
      <c r="E213" s="39"/>
      <c r="F213" s="39"/>
      <c r="G213" s="39"/>
      <c r="H213" s="39"/>
      <c r="I213" s="39"/>
      <c r="J213" s="39"/>
      <c r="K213" s="39"/>
      <c r="L213" s="126">
        <f t="shared" si="47"/>
        <v>0</v>
      </c>
      <c r="M213" s="40"/>
      <c r="P213" s="139"/>
    </row>
    <row r="214" spans="1:16" x14ac:dyDescent="0.25">
      <c r="A214" s="32"/>
      <c r="B214" s="36"/>
      <c r="C214" s="42" t="s">
        <v>415</v>
      </c>
      <c r="D214" s="38" t="s">
        <v>416</v>
      </c>
      <c r="E214" s="39"/>
      <c r="F214" s="39"/>
      <c r="G214" s="39"/>
      <c r="H214" s="39"/>
      <c r="I214" s="39"/>
      <c r="J214" s="39"/>
      <c r="K214" s="39"/>
      <c r="L214" s="126">
        <f t="shared" si="47"/>
        <v>0</v>
      </c>
      <c r="M214" s="40"/>
      <c r="P214" s="139"/>
    </row>
    <row r="215" spans="1:16" x14ac:dyDescent="0.25">
      <c r="A215" s="43"/>
      <c r="B215" s="36" t="s">
        <v>417</v>
      </c>
      <c r="C215" s="29" t="s">
        <v>418</v>
      </c>
      <c r="D215" s="44" t="s">
        <v>419</v>
      </c>
      <c r="E215" s="57">
        <f>SUM(E216:E219)</f>
        <v>0</v>
      </c>
      <c r="F215" s="57">
        <f>SUM(F216:F219)</f>
        <v>0</v>
      </c>
      <c r="G215" s="57">
        <f t="shared" ref="G215:M215" si="49">SUM(G216:G219)</f>
        <v>0</v>
      </c>
      <c r="H215" s="57">
        <f t="shared" si="49"/>
        <v>0</v>
      </c>
      <c r="I215" s="57">
        <f t="shared" si="49"/>
        <v>0</v>
      </c>
      <c r="J215" s="57">
        <f t="shared" si="49"/>
        <v>0</v>
      </c>
      <c r="K215" s="57">
        <f t="shared" si="49"/>
        <v>0</v>
      </c>
      <c r="L215" s="128">
        <f t="shared" si="49"/>
        <v>0</v>
      </c>
      <c r="M215" s="58">
        <f t="shared" si="49"/>
        <v>0</v>
      </c>
      <c r="P215" s="139"/>
    </row>
    <row r="216" spans="1:16" x14ac:dyDescent="0.25">
      <c r="A216" s="43"/>
      <c r="B216" s="36"/>
      <c r="C216" s="42" t="s">
        <v>420</v>
      </c>
      <c r="D216" s="38" t="s">
        <v>421</v>
      </c>
      <c r="E216" s="39"/>
      <c r="F216" s="39"/>
      <c r="G216" s="39"/>
      <c r="H216" s="39"/>
      <c r="I216" s="39"/>
      <c r="J216" s="39"/>
      <c r="K216" s="39"/>
      <c r="L216" s="126">
        <f t="shared" si="47"/>
        <v>0</v>
      </c>
      <c r="M216" s="40"/>
      <c r="P216" s="139"/>
    </row>
    <row r="217" spans="1:16" x14ac:dyDescent="0.25">
      <c r="A217" s="43"/>
      <c r="B217" s="36"/>
      <c r="C217" s="42" t="s">
        <v>422</v>
      </c>
      <c r="D217" s="38" t="s">
        <v>423</v>
      </c>
      <c r="E217" s="39"/>
      <c r="F217" s="39"/>
      <c r="G217" s="39"/>
      <c r="H217" s="39"/>
      <c r="I217" s="39"/>
      <c r="J217" s="39"/>
      <c r="K217" s="39"/>
      <c r="L217" s="126">
        <f t="shared" si="47"/>
        <v>0</v>
      </c>
      <c r="M217" s="40"/>
      <c r="P217" s="139"/>
    </row>
    <row r="218" spans="1:16" x14ac:dyDescent="0.25">
      <c r="A218" s="43"/>
      <c r="B218" s="36"/>
      <c r="C218" s="42" t="s">
        <v>424</v>
      </c>
      <c r="D218" s="38" t="s">
        <v>425</v>
      </c>
      <c r="E218" s="39"/>
      <c r="F218" s="39"/>
      <c r="G218" s="39"/>
      <c r="H218" s="39"/>
      <c r="I218" s="39"/>
      <c r="J218" s="39"/>
      <c r="K218" s="39"/>
      <c r="L218" s="126">
        <f t="shared" si="47"/>
        <v>0</v>
      </c>
      <c r="M218" s="40"/>
      <c r="P218" s="139"/>
    </row>
    <row r="219" spans="1:16" x14ac:dyDescent="0.25">
      <c r="A219" s="43"/>
      <c r="B219" s="36"/>
      <c r="C219" s="42" t="s">
        <v>426</v>
      </c>
      <c r="D219" s="38" t="s">
        <v>427</v>
      </c>
      <c r="E219" s="39"/>
      <c r="F219" s="39"/>
      <c r="G219" s="39"/>
      <c r="H219" s="39"/>
      <c r="I219" s="39"/>
      <c r="J219" s="39"/>
      <c r="K219" s="39"/>
      <c r="L219" s="126">
        <f t="shared" si="47"/>
        <v>0</v>
      </c>
      <c r="M219" s="40"/>
      <c r="P219" s="139"/>
    </row>
    <row r="220" spans="1:16" x14ac:dyDescent="0.25">
      <c r="A220" s="173" t="s">
        <v>428</v>
      </c>
      <c r="B220" s="164"/>
      <c r="C220" s="164"/>
      <c r="D220" s="44" t="s">
        <v>429</v>
      </c>
      <c r="E220" s="57">
        <f t="shared" ref="E220:H220" si="50">E221+E225+E229+E231</f>
        <v>0</v>
      </c>
      <c r="F220" s="57">
        <f t="shared" si="50"/>
        <v>0</v>
      </c>
      <c r="G220" s="57">
        <f t="shared" si="50"/>
        <v>0</v>
      </c>
      <c r="H220" s="57">
        <f t="shared" si="50"/>
        <v>0</v>
      </c>
      <c r="I220" s="57">
        <f>I221+I225+I229+I231</f>
        <v>0</v>
      </c>
      <c r="J220" s="57">
        <f>J221+J225+J229+J231</f>
        <v>0</v>
      </c>
      <c r="K220" s="57">
        <f>K221+K225+K229+K231</f>
        <v>0</v>
      </c>
      <c r="L220" s="128">
        <f t="shared" ref="L220:M220" si="51">L221+L225+L229+L231</f>
        <v>0</v>
      </c>
      <c r="M220" s="58">
        <f t="shared" si="51"/>
        <v>0</v>
      </c>
      <c r="P220" s="139"/>
    </row>
    <row r="221" spans="1:16" x14ac:dyDescent="0.25">
      <c r="A221" s="43"/>
      <c r="B221" s="166" t="s">
        <v>430</v>
      </c>
      <c r="C221" s="166"/>
      <c r="D221" s="44" t="s">
        <v>431</v>
      </c>
      <c r="E221" s="57">
        <f t="shared" ref="E221:H221" si="52">SUM(E222:E224)</f>
        <v>0</v>
      </c>
      <c r="F221" s="57">
        <f t="shared" ref="F221" si="53">SUM(F222:F224)</f>
        <v>0</v>
      </c>
      <c r="G221" s="57">
        <f t="shared" si="52"/>
        <v>0</v>
      </c>
      <c r="H221" s="57">
        <f t="shared" si="52"/>
        <v>0</v>
      </c>
      <c r="I221" s="57">
        <f>SUM(I222:I224)</f>
        <v>0</v>
      </c>
      <c r="J221" s="57">
        <f>SUM(J222:J224)</f>
        <v>0</v>
      </c>
      <c r="K221" s="57">
        <f>SUM(K222:K224)</f>
        <v>0</v>
      </c>
      <c r="L221" s="128">
        <f t="shared" ref="L221:M221" si="54">SUM(L222:L224)</f>
        <v>0</v>
      </c>
      <c r="M221" s="58">
        <f t="shared" si="54"/>
        <v>0</v>
      </c>
      <c r="P221" s="139"/>
    </row>
    <row r="222" spans="1:16" x14ac:dyDescent="0.25">
      <c r="A222" s="32"/>
      <c r="B222" s="74"/>
      <c r="C222" s="75" t="s">
        <v>432</v>
      </c>
      <c r="D222" s="76" t="s">
        <v>433</v>
      </c>
      <c r="E222" s="39"/>
      <c r="F222" s="39"/>
      <c r="G222" s="39"/>
      <c r="H222" s="39"/>
      <c r="I222" s="39"/>
      <c r="J222" s="39"/>
      <c r="K222" s="39"/>
      <c r="L222" s="126">
        <f t="shared" ref="L222:L224" si="55">J222-K222</f>
        <v>0</v>
      </c>
      <c r="M222" s="40"/>
      <c r="P222" s="139"/>
    </row>
    <row r="223" spans="1:16" x14ac:dyDescent="0.25">
      <c r="A223" s="32"/>
      <c r="B223" s="74"/>
      <c r="C223" s="75" t="s">
        <v>434</v>
      </c>
      <c r="D223" s="76" t="s">
        <v>435</v>
      </c>
      <c r="E223" s="39"/>
      <c r="F223" s="39"/>
      <c r="G223" s="39"/>
      <c r="H223" s="39"/>
      <c r="I223" s="39"/>
      <c r="J223" s="39"/>
      <c r="K223" s="39"/>
      <c r="L223" s="126">
        <f t="shared" si="55"/>
        <v>0</v>
      </c>
      <c r="M223" s="40"/>
      <c r="P223" s="139"/>
    </row>
    <row r="224" spans="1:16" x14ac:dyDescent="0.25">
      <c r="A224" s="32"/>
      <c r="B224" s="74"/>
      <c r="C224" s="75" t="s">
        <v>436</v>
      </c>
      <c r="D224" s="76" t="s">
        <v>437</v>
      </c>
      <c r="E224" s="39"/>
      <c r="F224" s="39"/>
      <c r="G224" s="39"/>
      <c r="H224" s="39"/>
      <c r="I224" s="39"/>
      <c r="J224" s="39"/>
      <c r="K224" s="39"/>
      <c r="L224" s="126">
        <f t="shared" si="55"/>
        <v>0</v>
      </c>
      <c r="M224" s="40"/>
      <c r="P224" s="139"/>
    </row>
    <row r="225" spans="1:16" x14ac:dyDescent="0.25">
      <c r="A225" s="32"/>
      <c r="B225" s="163" t="s">
        <v>438</v>
      </c>
      <c r="C225" s="163"/>
      <c r="D225" s="24">
        <v>56.08</v>
      </c>
      <c r="E225" s="26">
        <f t="shared" ref="E225:H225" si="56">SUM(E226:E228)</f>
        <v>0</v>
      </c>
      <c r="F225" s="26">
        <f t="shared" si="56"/>
        <v>0</v>
      </c>
      <c r="G225" s="26">
        <f t="shared" si="56"/>
        <v>0</v>
      </c>
      <c r="H225" s="26">
        <f t="shared" si="56"/>
        <v>0</v>
      </c>
      <c r="I225" s="26">
        <f>SUM(I226:I228)</f>
        <v>0</v>
      </c>
      <c r="J225" s="26">
        <v>0</v>
      </c>
      <c r="K225" s="26">
        <f>SUM(K226:K228)</f>
        <v>0</v>
      </c>
      <c r="L225" s="125">
        <f t="shared" ref="L225:M225" si="57">SUM(L226:L228)</f>
        <v>0</v>
      </c>
      <c r="M225" s="27">
        <f t="shared" si="57"/>
        <v>0</v>
      </c>
      <c r="P225" s="139"/>
    </row>
    <row r="226" spans="1:16" x14ac:dyDescent="0.25">
      <c r="A226" s="32"/>
      <c r="B226" s="77"/>
      <c r="C226" s="78" t="s">
        <v>439</v>
      </c>
      <c r="D226" s="76" t="s">
        <v>440</v>
      </c>
      <c r="E226" s="39"/>
      <c r="F226" s="39"/>
      <c r="G226" s="39"/>
      <c r="H226" s="39"/>
      <c r="I226" s="39"/>
      <c r="J226" s="39"/>
      <c r="K226" s="39"/>
      <c r="L226" s="126">
        <f t="shared" ref="L226:L228" si="58">J226-K226</f>
        <v>0</v>
      </c>
      <c r="M226" s="40"/>
      <c r="P226" s="139"/>
    </row>
    <row r="227" spans="1:16" x14ac:dyDescent="0.25">
      <c r="A227" s="32"/>
      <c r="B227" s="77"/>
      <c r="C227" s="78" t="s">
        <v>441</v>
      </c>
      <c r="D227" s="76" t="s">
        <v>442</v>
      </c>
      <c r="E227" s="39"/>
      <c r="F227" s="39"/>
      <c r="G227" s="39"/>
      <c r="H227" s="39"/>
      <c r="I227" s="39"/>
      <c r="J227" s="39"/>
      <c r="K227" s="39"/>
      <c r="L227" s="126">
        <f t="shared" si="58"/>
        <v>0</v>
      </c>
      <c r="M227" s="40"/>
      <c r="P227" s="139"/>
    </row>
    <row r="228" spans="1:16" x14ac:dyDescent="0.25">
      <c r="A228" s="32"/>
      <c r="B228" s="77"/>
      <c r="C228" s="78" t="s">
        <v>443</v>
      </c>
      <c r="D228" s="76" t="s">
        <v>444</v>
      </c>
      <c r="E228" s="39"/>
      <c r="F228" s="39"/>
      <c r="G228" s="39"/>
      <c r="H228" s="39"/>
      <c r="I228" s="39"/>
      <c r="J228" s="39"/>
      <c r="K228" s="39"/>
      <c r="L228" s="126">
        <f t="shared" si="58"/>
        <v>0</v>
      </c>
      <c r="M228" s="40"/>
      <c r="P228" s="139"/>
    </row>
    <row r="229" spans="1:16" x14ac:dyDescent="0.25">
      <c r="A229" s="32"/>
      <c r="B229" s="177" t="s">
        <v>445</v>
      </c>
      <c r="C229" s="178"/>
      <c r="D229" s="79">
        <v>56.16</v>
      </c>
      <c r="E229" s="26">
        <f t="shared" ref="E229:H229" si="59">E230</f>
        <v>0</v>
      </c>
      <c r="F229" s="26">
        <f t="shared" si="59"/>
        <v>0</v>
      </c>
      <c r="G229" s="26">
        <f t="shared" si="59"/>
        <v>0</v>
      </c>
      <c r="H229" s="26">
        <f t="shared" si="59"/>
        <v>0</v>
      </c>
      <c r="I229" s="26">
        <f>I230</f>
        <v>0</v>
      </c>
      <c r="J229" s="26">
        <v>0</v>
      </c>
      <c r="K229" s="26">
        <f>K230</f>
        <v>0</v>
      </c>
      <c r="L229" s="125">
        <f t="shared" ref="L229:M229" si="60">L230</f>
        <v>0</v>
      </c>
      <c r="M229" s="27">
        <f t="shared" si="60"/>
        <v>0</v>
      </c>
      <c r="P229" s="139"/>
    </row>
    <row r="230" spans="1:16" x14ac:dyDescent="0.25">
      <c r="A230" s="32"/>
      <c r="B230" s="77"/>
      <c r="C230" s="78" t="s">
        <v>445</v>
      </c>
      <c r="D230" s="76" t="s">
        <v>446</v>
      </c>
      <c r="E230" s="39"/>
      <c r="F230" s="39"/>
      <c r="G230" s="39"/>
      <c r="H230" s="39"/>
      <c r="I230" s="39"/>
      <c r="J230" s="39"/>
      <c r="K230" s="39"/>
      <c r="L230" s="126">
        <f t="shared" ref="L230" si="61">J230-K230</f>
        <v>0</v>
      </c>
      <c r="M230" s="40"/>
      <c r="P230" s="139"/>
    </row>
    <row r="231" spans="1:16" x14ac:dyDescent="0.25">
      <c r="A231" s="32"/>
      <c r="B231" s="163" t="s">
        <v>447</v>
      </c>
      <c r="C231" s="163"/>
      <c r="D231" s="24" t="s">
        <v>448</v>
      </c>
      <c r="E231" s="57">
        <f t="shared" ref="E231:H231" si="62">E232</f>
        <v>0</v>
      </c>
      <c r="F231" s="57">
        <f t="shared" si="62"/>
        <v>0</v>
      </c>
      <c r="G231" s="57">
        <f t="shared" si="62"/>
        <v>0</v>
      </c>
      <c r="H231" s="57">
        <f t="shared" si="62"/>
        <v>0</v>
      </c>
      <c r="I231" s="57">
        <f>I232</f>
        <v>0</v>
      </c>
      <c r="J231" s="57">
        <f>J232</f>
        <v>0</v>
      </c>
      <c r="K231" s="57">
        <f>K232</f>
        <v>0</v>
      </c>
      <c r="L231" s="128">
        <f t="shared" ref="L231:M231" si="63">L232</f>
        <v>0</v>
      </c>
      <c r="M231" s="58">
        <f t="shared" si="63"/>
        <v>0</v>
      </c>
      <c r="P231" s="139"/>
    </row>
    <row r="232" spans="1:16" x14ac:dyDescent="0.25">
      <c r="A232" s="32"/>
      <c r="B232" s="77"/>
      <c r="C232" s="78" t="s">
        <v>443</v>
      </c>
      <c r="D232" s="76" t="s">
        <v>449</v>
      </c>
      <c r="E232" s="39"/>
      <c r="F232" s="39"/>
      <c r="G232" s="39"/>
      <c r="H232" s="39"/>
      <c r="I232" s="39"/>
      <c r="J232" s="39"/>
      <c r="K232" s="39"/>
      <c r="L232" s="126">
        <f t="shared" ref="L232" si="64">J232-K232</f>
        <v>0</v>
      </c>
      <c r="M232" s="40"/>
      <c r="P232" s="139"/>
    </row>
    <row r="233" spans="1:16" x14ac:dyDescent="0.25">
      <c r="A233" s="43" t="s">
        <v>450</v>
      </c>
      <c r="B233" s="36"/>
      <c r="C233" s="37"/>
      <c r="D233" s="44" t="s">
        <v>451</v>
      </c>
      <c r="E233" s="80">
        <f>SUM(E234:E235)</f>
        <v>0</v>
      </c>
      <c r="F233" s="80">
        <f>SUM(F234:F235)</f>
        <v>0</v>
      </c>
      <c r="G233" s="80">
        <f t="shared" ref="G233:M233" si="65">SUM(G234:G235)</f>
        <v>0</v>
      </c>
      <c r="H233" s="80">
        <f t="shared" si="65"/>
        <v>0</v>
      </c>
      <c r="I233" s="80">
        <f t="shared" si="65"/>
        <v>0</v>
      </c>
      <c r="J233" s="80">
        <f t="shared" si="65"/>
        <v>0</v>
      </c>
      <c r="K233" s="80">
        <f t="shared" si="65"/>
        <v>0</v>
      </c>
      <c r="L233" s="131">
        <f t="shared" si="65"/>
        <v>0</v>
      </c>
      <c r="M233" s="81">
        <f t="shared" si="65"/>
        <v>0</v>
      </c>
      <c r="P233" s="139"/>
    </row>
    <row r="234" spans="1:16" x14ac:dyDescent="0.25">
      <c r="A234" s="43"/>
      <c r="B234" s="29" t="s">
        <v>452</v>
      </c>
      <c r="C234" s="36"/>
      <c r="D234" s="44" t="s">
        <v>453</v>
      </c>
      <c r="E234" s="39"/>
      <c r="F234" s="39"/>
      <c r="G234" s="39"/>
      <c r="H234" s="39"/>
      <c r="I234" s="39"/>
      <c r="J234" s="39"/>
      <c r="K234" s="39"/>
      <c r="L234" s="126">
        <f t="shared" ref="L234" si="66">J234-K234</f>
        <v>0</v>
      </c>
      <c r="M234" s="40"/>
      <c r="P234" s="139"/>
    </row>
    <row r="235" spans="1:16" x14ac:dyDescent="0.25">
      <c r="A235" s="33"/>
      <c r="B235" s="23" t="s">
        <v>454</v>
      </c>
      <c r="C235" s="36"/>
      <c r="D235" s="44" t="s">
        <v>455</v>
      </c>
      <c r="E235" s="80">
        <f>SUM(E236:E238)</f>
        <v>0</v>
      </c>
      <c r="F235" s="80">
        <f>SUM(F236:F238)</f>
        <v>0</v>
      </c>
      <c r="G235" s="80">
        <f t="shared" ref="G235:M235" si="67">SUM(G236:G238)</f>
        <v>0</v>
      </c>
      <c r="H235" s="80">
        <f>SUM(H236:H238)</f>
        <v>0</v>
      </c>
      <c r="I235" s="80">
        <f t="shared" ref="I235" si="68">SUM(I236:I238)</f>
        <v>0</v>
      </c>
      <c r="J235" s="80">
        <f t="shared" si="67"/>
        <v>0</v>
      </c>
      <c r="K235" s="80">
        <f t="shared" si="67"/>
        <v>0</v>
      </c>
      <c r="L235" s="131">
        <f t="shared" si="67"/>
        <v>0</v>
      </c>
      <c r="M235" s="81">
        <f t="shared" si="67"/>
        <v>0</v>
      </c>
      <c r="P235" s="139"/>
    </row>
    <row r="236" spans="1:16" x14ac:dyDescent="0.25">
      <c r="A236" s="41"/>
      <c r="B236" s="29"/>
      <c r="C236" s="82" t="s">
        <v>456</v>
      </c>
      <c r="D236" s="38" t="s">
        <v>457</v>
      </c>
      <c r="E236" s="39"/>
      <c r="F236" s="39"/>
      <c r="G236" s="39"/>
      <c r="H236" s="39"/>
      <c r="I236" s="39"/>
      <c r="J236" s="39"/>
      <c r="K236" s="39"/>
      <c r="L236" s="126">
        <f t="shared" ref="L236:L238" si="69">J236-K236</f>
        <v>0</v>
      </c>
      <c r="M236" s="40"/>
      <c r="P236" s="139"/>
    </row>
    <row r="237" spans="1:16" x14ac:dyDescent="0.25">
      <c r="A237" s="48"/>
      <c r="B237" s="45"/>
      <c r="C237" s="82" t="s">
        <v>458</v>
      </c>
      <c r="D237" s="38" t="s">
        <v>459</v>
      </c>
      <c r="E237" s="39"/>
      <c r="F237" s="39"/>
      <c r="G237" s="39"/>
      <c r="H237" s="39"/>
      <c r="I237" s="39"/>
      <c r="J237" s="39"/>
      <c r="K237" s="39"/>
      <c r="L237" s="126">
        <f t="shared" si="69"/>
        <v>0</v>
      </c>
      <c r="M237" s="40"/>
      <c r="P237" s="139"/>
    </row>
    <row r="238" spans="1:16" x14ac:dyDescent="0.25">
      <c r="A238" s="48"/>
      <c r="B238" s="45"/>
      <c r="C238" s="82" t="s">
        <v>460</v>
      </c>
      <c r="D238" s="38" t="s">
        <v>461</v>
      </c>
      <c r="E238" s="39"/>
      <c r="F238" s="39">
        <v>0</v>
      </c>
      <c r="G238" s="39"/>
      <c r="H238" s="39">
        <v>0</v>
      </c>
      <c r="I238" s="39">
        <f>K238</f>
        <v>0</v>
      </c>
      <c r="J238" s="39">
        <f>K238</f>
        <v>0</v>
      </c>
      <c r="K238" s="39"/>
      <c r="L238" s="126">
        <f t="shared" si="69"/>
        <v>0</v>
      </c>
      <c r="M238" s="40"/>
      <c r="P238" s="139"/>
    </row>
    <row r="239" spans="1:16" x14ac:dyDescent="0.25">
      <c r="A239" s="179" t="s">
        <v>462</v>
      </c>
      <c r="B239" s="163"/>
      <c r="C239" s="163"/>
      <c r="D239" s="24">
        <v>58</v>
      </c>
      <c r="E239" s="26">
        <f>E240+E248+E252+E255+E244</f>
        <v>67000</v>
      </c>
      <c r="F239" s="26">
        <f t="shared" ref="F239:M239" si="70">F240+F248+F252+F255+F244</f>
        <v>25000</v>
      </c>
      <c r="G239" s="26">
        <f t="shared" si="70"/>
        <v>67000</v>
      </c>
      <c r="H239" s="26">
        <f t="shared" si="70"/>
        <v>25000</v>
      </c>
      <c r="I239" s="26">
        <f t="shared" si="70"/>
        <v>0</v>
      </c>
      <c r="J239" s="26">
        <f t="shared" si="70"/>
        <v>0</v>
      </c>
      <c r="K239" s="26">
        <f t="shared" si="70"/>
        <v>0</v>
      </c>
      <c r="L239" s="125">
        <f t="shared" si="70"/>
        <v>0</v>
      </c>
      <c r="M239" s="27">
        <f t="shared" si="70"/>
        <v>0</v>
      </c>
      <c r="P239" s="139"/>
    </row>
    <row r="240" spans="1:16" x14ac:dyDescent="0.25">
      <c r="A240" s="32"/>
      <c r="B240" s="163" t="s">
        <v>463</v>
      </c>
      <c r="C240" s="163"/>
      <c r="D240" s="24">
        <v>58.01</v>
      </c>
      <c r="E240" s="26">
        <f>SUM(E241:E243)</f>
        <v>0</v>
      </c>
      <c r="F240" s="26">
        <f t="shared" ref="F240:M240" si="71">SUM(F241:F243)</f>
        <v>0</v>
      </c>
      <c r="G240" s="26">
        <f t="shared" si="71"/>
        <v>0</v>
      </c>
      <c r="H240" s="26">
        <f t="shared" si="71"/>
        <v>0</v>
      </c>
      <c r="I240" s="26">
        <f t="shared" si="71"/>
        <v>0</v>
      </c>
      <c r="J240" s="26">
        <f t="shared" si="71"/>
        <v>0</v>
      </c>
      <c r="K240" s="26">
        <f t="shared" si="71"/>
        <v>0</v>
      </c>
      <c r="L240" s="125">
        <f t="shared" si="71"/>
        <v>0</v>
      </c>
      <c r="M240" s="27">
        <f t="shared" si="71"/>
        <v>0</v>
      </c>
      <c r="P240" s="139"/>
    </row>
    <row r="241" spans="1:16" x14ac:dyDescent="0.25">
      <c r="A241" s="32"/>
      <c r="B241" s="77"/>
      <c r="C241" s="78" t="s">
        <v>439</v>
      </c>
      <c r="D241" s="83" t="s">
        <v>464</v>
      </c>
      <c r="E241" s="39"/>
      <c r="F241" s="39"/>
      <c r="G241" s="39"/>
      <c r="H241" s="39"/>
      <c r="I241" s="39"/>
      <c r="J241" s="39"/>
      <c r="K241" s="39"/>
      <c r="L241" s="126">
        <f t="shared" ref="L241:L243" si="72">J241-K241</f>
        <v>0</v>
      </c>
      <c r="M241" s="40"/>
      <c r="P241" s="139"/>
    </row>
    <row r="242" spans="1:16" x14ac:dyDescent="0.25">
      <c r="A242" s="32"/>
      <c r="B242" s="77"/>
      <c r="C242" s="78" t="s">
        <v>441</v>
      </c>
      <c r="D242" s="83" t="s">
        <v>465</v>
      </c>
      <c r="E242" s="39"/>
      <c r="F242" s="39"/>
      <c r="G242" s="39"/>
      <c r="H242" s="39"/>
      <c r="I242" s="39"/>
      <c r="J242" s="39"/>
      <c r="K242" s="39"/>
      <c r="L242" s="126">
        <f t="shared" si="72"/>
        <v>0</v>
      </c>
      <c r="M242" s="40"/>
      <c r="P242" s="139"/>
    </row>
    <row r="243" spans="1:16" x14ac:dyDescent="0.25">
      <c r="A243" s="32"/>
      <c r="B243" s="77"/>
      <c r="C243" s="78" t="s">
        <v>443</v>
      </c>
      <c r="D243" s="83" t="s">
        <v>466</v>
      </c>
      <c r="E243" s="39"/>
      <c r="F243" s="39"/>
      <c r="G243" s="39"/>
      <c r="H243" s="39"/>
      <c r="I243" s="39"/>
      <c r="J243" s="39"/>
      <c r="K243" s="39"/>
      <c r="L243" s="126">
        <f t="shared" si="72"/>
        <v>0</v>
      </c>
      <c r="M243" s="40"/>
      <c r="P243" s="139"/>
    </row>
    <row r="244" spans="1:16" x14ac:dyDescent="0.25">
      <c r="A244" s="32"/>
      <c r="B244" s="180" t="s">
        <v>467</v>
      </c>
      <c r="C244" s="180"/>
      <c r="D244" s="84" t="s">
        <v>468</v>
      </c>
      <c r="E244" s="26">
        <f>SUM(E245:E247)</f>
        <v>0</v>
      </c>
      <c r="F244" s="26">
        <f>SUM(F245:F247)</f>
        <v>0</v>
      </c>
      <c r="G244" s="26">
        <f t="shared" ref="G244:M244" si="73">SUM(G245:G247)</f>
        <v>0</v>
      </c>
      <c r="H244" s="26">
        <f>SUM(H245:H247)</f>
        <v>0</v>
      </c>
      <c r="I244" s="26">
        <f>SUM(I245:I247)</f>
        <v>0</v>
      </c>
      <c r="J244" s="26">
        <f t="shared" si="73"/>
        <v>0</v>
      </c>
      <c r="K244" s="26">
        <f t="shared" si="73"/>
        <v>0</v>
      </c>
      <c r="L244" s="125">
        <f t="shared" si="73"/>
        <v>0</v>
      </c>
      <c r="M244" s="27">
        <f t="shared" si="73"/>
        <v>0</v>
      </c>
      <c r="P244" s="139"/>
    </row>
    <row r="245" spans="1:16" x14ac:dyDescent="0.25">
      <c r="A245" s="32"/>
      <c r="B245" s="77"/>
      <c r="C245" s="85" t="s">
        <v>469</v>
      </c>
      <c r="D245" s="86" t="s">
        <v>470</v>
      </c>
      <c r="E245" s="39"/>
      <c r="F245" s="39"/>
      <c r="G245" s="39"/>
      <c r="H245" s="39"/>
      <c r="I245" s="39"/>
      <c r="J245" s="39"/>
      <c r="K245" s="39"/>
      <c r="L245" s="126">
        <f t="shared" ref="L245:L247" si="74">J245-K245</f>
        <v>0</v>
      </c>
      <c r="M245" s="40"/>
      <c r="P245" s="139"/>
    </row>
    <row r="246" spans="1:16" x14ac:dyDescent="0.25">
      <c r="A246" s="32"/>
      <c r="B246" s="77"/>
      <c r="C246" s="85" t="s">
        <v>471</v>
      </c>
      <c r="D246" s="86" t="s">
        <v>472</v>
      </c>
      <c r="E246" s="39"/>
      <c r="F246" s="39"/>
      <c r="G246" s="39"/>
      <c r="H246" s="39"/>
      <c r="I246" s="39"/>
      <c r="J246" s="39"/>
      <c r="K246" s="39"/>
      <c r="L246" s="126">
        <f t="shared" si="74"/>
        <v>0</v>
      </c>
      <c r="M246" s="40"/>
      <c r="P246" s="139"/>
    </row>
    <row r="247" spans="1:16" x14ac:dyDescent="0.25">
      <c r="A247" s="32"/>
      <c r="B247" s="77"/>
      <c r="C247" s="85" t="s">
        <v>443</v>
      </c>
      <c r="D247" s="86" t="s">
        <v>473</v>
      </c>
      <c r="E247" s="39"/>
      <c r="F247" s="39"/>
      <c r="G247" s="39"/>
      <c r="H247" s="39"/>
      <c r="I247" s="39"/>
      <c r="J247" s="39"/>
      <c r="K247" s="39"/>
      <c r="L247" s="126">
        <f t="shared" si="74"/>
        <v>0</v>
      </c>
      <c r="M247" s="40"/>
      <c r="P247" s="139"/>
    </row>
    <row r="248" spans="1:16" x14ac:dyDescent="0.25">
      <c r="A248" s="32"/>
      <c r="B248" s="163" t="s">
        <v>474</v>
      </c>
      <c r="C248" s="163"/>
      <c r="D248" s="24">
        <v>58.03</v>
      </c>
      <c r="E248" s="46">
        <f>SUM(E249:E251)</f>
        <v>0</v>
      </c>
      <c r="F248" s="46">
        <f>SUM(F249:F251)</f>
        <v>0</v>
      </c>
      <c r="G248" s="46">
        <f t="shared" ref="G248:M248" si="75">SUM(G249:G251)</f>
        <v>0</v>
      </c>
      <c r="H248" s="46">
        <f t="shared" si="75"/>
        <v>0</v>
      </c>
      <c r="I248" s="46">
        <f t="shared" si="75"/>
        <v>0</v>
      </c>
      <c r="J248" s="46">
        <f t="shared" si="75"/>
        <v>0</v>
      </c>
      <c r="K248" s="46">
        <f t="shared" si="75"/>
        <v>0</v>
      </c>
      <c r="L248" s="127">
        <f t="shared" si="75"/>
        <v>0</v>
      </c>
      <c r="M248" s="47">
        <f t="shared" si="75"/>
        <v>0</v>
      </c>
      <c r="P248" s="139"/>
    </row>
    <row r="249" spans="1:16" x14ac:dyDescent="0.25">
      <c r="A249" s="32"/>
      <c r="B249" s="87"/>
      <c r="C249" s="78" t="s">
        <v>432</v>
      </c>
      <c r="D249" s="76" t="s">
        <v>475</v>
      </c>
      <c r="E249" s="39"/>
      <c r="F249" s="39"/>
      <c r="G249" s="39"/>
      <c r="H249" s="39"/>
      <c r="I249" s="39"/>
      <c r="J249" s="39"/>
      <c r="K249" s="39"/>
      <c r="L249" s="126">
        <f t="shared" ref="L249:L251" si="76">J249-K249</f>
        <v>0</v>
      </c>
      <c r="M249" s="40"/>
      <c r="P249" s="139"/>
    </row>
    <row r="250" spans="1:16" x14ac:dyDescent="0.25">
      <c r="A250" s="32"/>
      <c r="B250" s="87"/>
      <c r="C250" s="78" t="s">
        <v>441</v>
      </c>
      <c r="D250" s="76" t="s">
        <v>476</v>
      </c>
      <c r="E250" s="39"/>
      <c r="F250" s="39"/>
      <c r="G250" s="39"/>
      <c r="H250" s="39"/>
      <c r="I250" s="39"/>
      <c r="J250" s="39"/>
      <c r="K250" s="39"/>
      <c r="L250" s="126">
        <f t="shared" si="76"/>
        <v>0</v>
      </c>
      <c r="M250" s="40"/>
      <c r="P250" s="139"/>
    </row>
    <row r="251" spans="1:16" x14ac:dyDescent="0.25">
      <c r="A251" s="32"/>
      <c r="B251" s="87"/>
      <c r="C251" s="78" t="s">
        <v>443</v>
      </c>
      <c r="D251" s="76" t="s">
        <v>477</v>
      </c>
      <c r="E251" s="39"/>
      <c r="F251" s="39"/>
      <c r="G251" s="39"/>
      <c r="H251" s="39"/>
      <c r="I251" s="39"/>
      <c r="J251" s="39"/>
      <c r="K251" s="39"/>
      <c r="L251" s="126">
        <f t="shared" si="76"/>
        <v>0</v>
      </c>
      <c r="M251" s="40"/>
      <c r="P251" s="139"/>
    </row>
    <row r="252" spans="1:16" x14ac:dyDescent="0.25">
      <c r="A252" s="32"/>
      <c r="B252" s="163" t="s">
        <v>478</v>
      </c>
      <c r="C252" s="163"/>
      <c r="D252" s="24">
        <v>58.11</v>
      </c>
      <c r="E252" s="80">
        <f>SUM(E253:E254)</f>
        <v>0</v>
      </c>
      <c r="F252" s="80">
        <f t="shared" ref="F252:M252" si="77">SUM(F253:F254)</f>
        <v>0</v>
      </c>
      <c r="G252" s="80">
        <f t="shared" si="77"/>
        <v>0</v>
      </c>
      <c r="H252" s="80">
        <f t="shared" si="77"/>
        <v>0</v>
      </c>
      <c r="I252" s="80">
        <f t="shared" si="77"/>
        <v>0</v>
      </c>
      <c r="J252" s="80">
        <f t="shared" si="77"/>
        <v>0</v>
      </c>
      <c r="K252" s="80">
        <f t="shared" si="77"/>
        <v>0</v>
      </c>
      <c r="L252" s="131">
        <f t="shared" si="77"/>
        <v>0</v>
      </c>
      <c r="M252" s="81">
        <f t="shared" si="77"/>
        <v>0</v>
      </c>
      <c r="P252" s="139"/>
    </row>
    <row r="253" spans="1:16" x14ac:dyDescent="0.25">
      <c r="A253" s="32"/>
      <c r="B253" s="77"/>
      <c r="C253" s="78" t="s">
        <v>439</v>
      </c>
      <c r="D253" s="83" t="s">
        <v>479</v>
      </c>
      <c r="E253" s="39"/>
      <c r="F253" s="39"/>
      <c r="G253" s="39"/>
      <c r="H253" s="39"/>
      <c r="I253" s="39"/>
      <c r="J253" s="39"/>
      <c r="K253" s="39"/>
      <c r="L253" s="126">
        <f t="shared" ref="L253:L254" si="78">J253-K253</f>
        <v>0</v>
      </c>
      <c r="M253" s="40"/>
      <c r="P253" s="139"/>
    </row>
    <row r="254" spans="1:16" x14ac:dyDescent="0.25">
      <c r="A254" s="32"/>
      <c r="B254" s="77"/>
      <c r="C254" s="78" t="s">
        <v>441</v>
      </c>
      <c r="D254" s="83" t="s">
        <v>480</v>
      </c>
      <c r="E254" s="39"/>
      <c r="F254" s="39"/>
      <c r="G254" s="39"/>
      <c r="H254" s="39"/>
      <c r="I254" s="39"/>
      <c r="J254" s="39"/>
      <c r="K254" s="39"/>
      <c r="L254" s="126">
        <f t="shared" si="78"/>
        <v>0</v>
      </c>
      <c r="M254" s="40"/>
      <c r="P254" s="139"/>
    </row>
    <row r="255" spans="1:16" x14ac:dyDescent="0.25">
      <c r="A255" s="32"/>
      <c r="B255" s="163" t="s">
        <v>481</v>
      </c>
      <c r="C255" s="163"/>
      <c r="D255" s="24">
        <v>58.16</v>
      </c>
      <c r="E255" s="80">
        <f>SUM(E256:E258)</f>
        <v>67000</v>
      </c>
      <c r="F255" s="80">
        <f t="shared" ref="F255:M255" si="79">SUM(F256:F258)</f>
        <v>25000</v>
      </c>
      <c r="G255" s="80">
        <f t="shared" si="79"/>
        <v>67000</v>
      </c>
      <c r="H255" s="80">
        <f t="shared" si="79"/>
        <v>25000</v>
      </c>
      <c r="I255" s="80">
        <f t="shared" si="79"/>
        <v>0</v>
      </c>
      <c r="J255" s="80">
        <f t="shared" si="79"/>
        <v>0</v>
      </c>
      <c r="K255" s="80">
        <f t="shared" si="79"/>
        <v>0</v>
      </c>
      <c r="L255" s="131">
        <f t="shared" si="79"/>
        <v>0</v>
      </c>
      <c r="M255" s="81">
        <f t="shared" si="79"/>
        <v>0</v>
      </c>
      <c r="P255" s="139"/>
    </row>
    <row r="256" spans="1:16" x14ac:dyDescent="0.25">
      <c r="A256" s="32"/>
      <c r="B256" s="88"/>
      <c r="C256" s="78" t="s">
        <v>439</v>
      </c>
      <c r="D256" s="76" t="s">
        <v>482</v>
      </c>
      <c r="E256" s="39">
        <v>25000</v>
      </c>
      <c r="F256" s="39">
        <v>25000</v>
      </c>
      <c r="G256" s="39">
        <v>25000</v>
      </c>
      <c r="H256" s="39">
        <v>25000</v>
      </c>
      <c r="I256" s="39">
        <f>J256</f>
        <v>0</v>
      </c>
      <c r="J256" s="39">
        <f>K256</f>
        <v>0</v>
      </c>
      <c r="K256" s="39">
        <v>0</v>
      </c>
      <c r="L256" s="126">
        <f t="shared" ref="L256:L258" si="80">J256-K256</f>
        <v>0</v>
      </c>
      <c r="M256" s="40"/>
      <c r="P256" s="139"/>
    </row>
    <row r="257" spans="1:16" x14ac:dyDescent="0.25">
      <c r="A257" s="32"/>
      <c r="B257" s="77"/>
      <c r="C257" s="78" t="s">
        <v>441</v>
      </c>
      <c r="D257" s="83" t="s">
        <v>483</v>
      </c>
      <c r="E257" s="39">
        <v>42000</v>
      </c>
      <c r="F257" s="39">
        <v>0</v>
      </c>
      <c r="G257" s="39">
        <v>42000</v>
      </c>
      <c r="H257" s="39">
        <v>0</v>
      </c>
      <c r="I257" s="39">
        <f>J257</f>
        <v>0</v>
      </c>
      <c r="J257" s="39">
        <f>K257</f>
        <v>0</v>
      </c>
      <c r="K257" s="39">
        <v>0</v>
      </c>
      <c r="L257" s="126">
        <f t="shared" si="80"/>
        <v>0</v>
      </c>
      <c r="M257" s="40"/>
      <c r="P257" s="139"/>
    </row>
    <row r="258" spans="1:16" x14ac:dyDescent="0.25">
      <c r="A258" s="32"/>
      <c r="B258" s="77"/>
      <c r="C258" s="78" t="s">
        <v>443</v>
      </c>
      <c r="D258" s="83" t="s">
        <v>484</v>
      </c>
      <c r="E258" s="39"/>
      <c r="F258" s="39"/>
      <c r="G258" s="39"/>
      <c r="H258" s="39"/>
      <c r="I258" s="39"/>
      <c r="J258" s="39"/>
      <c r="K258" s="39"/>
      <c r="L258" s="126">
        <f t="shared" si="80"/>
        <v>0</v>
      </c>
      <c r="M258" s="40"/>
      <c r="P258" s="139"/>
    </row>
    <row r="259" spans="1:16" x14ac:dyDescent="0.25">
      <c r="A259" s="43" t="s">
        <v>485</v>
      </c>
      <c r="B259" s="36"/>
      <c r="C259" s="37"/>
      <c r="D259" s="44" t="s">
        <v>486</v>
      </c>
      <c r="E259" s="57">
        <f t="shared" ref="E259:J259" si="81">SUM(E260:E284)</f>
        <v>599000</v>
      </c>
      <c r="F259" s="57">
        <f t="shared" si="81"/>
        <v>599000</v>
      </c>
      <c r="G259" s="57">
        <f t="shared" si="81"/>
        <v>599000</v>
      </c>
      <c r="H259" s="57">
        <f t="shared" si="81"/>
        <v>295000</v>
      </c>
      <c r="I259" s="57">
        <f t="shared" ref="I259" si="82">SUM(I260:I284)</f>
        <v>270065</v>
      </c>
      <c r="J259" s="57">
        <f t="shared" si="81"/>
        <v>270065</v>
      </c>
      <c r="K259" s="57">
        <f>SUM(K260:K284)</f>
        <v>270065</v>
      </c>
      <c r="L259" s="128">
        <f>SUM(L260:L284)</f>
        <v>0</v>
      </c>
      <c r="M259" s="58">
        <f>SUM(M260:M284)</f>
        <v>270342</v>
      </c>
      <c r="P259" s="139"/>
    </row>
    <row r="260" spans="1:16" x14ac:dyDescent="0.25">
      <c r="A260" s="89"/>
      <c r="B260" s="175" t="s">
        <v>487</v>
      </c>
      <c r="C260" s="175"/>
      <c r="D260" s="44" t="s">
        <v>488</v>
      </c>
      <c r="E260" s="39"/>
      <c r="F260" s="39"/>
      <c r="G260" s="39"/>
      <c r="H260" s="39"/>
      <c r="I260" s="39"/>
      <c r="J260" s="39"/>
      <c r="K260" s="39"/>
      <c r="L260" s="126">
        <f t="shared" ref="L260:L283" si="83">J260-K260</f>
        <v>0</v>
      </c>
      <c r="M260" s="40"/>
      <c r="P260" s="139"/>
    </row>
    <row r="261" spans="1:16" x14ac:dyDescent="0.25">
      <c r="A261" s="89"/>
      <c r="B261" s="176" t="s">
        <v>489</v>
      </c>
      <c r="C261" s="176"/>
      <c r="D261" s="44" t="s">
        <v>490</v>
      </c>
      <c r="E261" s="39"/>
      <c r="F261" s="39"/>
      <c r="G261" s="39"/>
      <c r="H261" s="39"/>
      <c r="I261" s="39"/>
      <c r="J261" s="39"/>
      <c r="K261" s="39"/>
      <c r="L261" s="126">
        <f t="shared" si="83"/>
        <v>0</v>
      </c>
      <c r="M261" s="40"/>
      <c r="P261" s="139"/>
    </row>
    <row r="262" spans="1:16" x14ac:dyDescent="0.25">
      <c r="A262" s="89"/>
      <c r="B262" s="176" t="s">
        <v>491</v>
      </c>
      <c r="C262" s="176"/>
      <c r="D262" s="44" t="s">
        <v>492</v>
      </c>
      <c r="E262" s="39"/>
      <c r="F262" s="39"/>
      <c r="G262" s="39"/>
      <c r="H262" s="39"/>
      <c r="I262" s="39"/>
      <c r="J262" s="39"/>
      <c r="K262" s="39"/>
      <c r="L262" s="126">
        <f t="shared" si="83"/>
        <v>0</v>
      </c>
      <c r="M262" s="40"/>
      <c r="P262" s="139"/>
    </row>
    <row r="263" spans="1:16" x14ac:dyDescent="0.25">
      <c r="A263" s="89"/>
      <c r="B263" s="181" t="s">
        <v>493</v>
      </c>
      <c r="C263" s="181"/>
      <c r="D263" s="44" t="s">
        <v>494</v>
      </c>
      <c r="E263" s="39"/>
      <c r="F263" s="39"/>
      <c r="G263" s="39"/>
      <c r="H263" s="39"/>
      <c r="I263" s="39"/>
      <c r="J263" s="39"/>
      <c r="K263" s="39"/>
      <c r="L263" s="126">
        <f t="shared" si="83"/>
        <v>0</v>
      </c>
      <c r="M263" s="40"/>
      <c r="P263" s="139"/>
    </row>
    <row r="264" spans="1:16" x14ac:dyDescent="0.25">
      <c r="A264" s="89"/>
      <c r="B264" s="181" t="s">
        <v>495</v>
      </c>
      <c r="C264" s="181"/>
      <c r="D264" s="44" t="s">
        <v>496</v>
      </c>
      <c r="E264" s="39"/>
      <c r="F264" s="39"/>
      <c r="G264" s="39"/>
      <c r="H264" s="39"/>
      <c r="I264" s="39"/>
      <c r="J264" s="39"/>
      <c r="K264" s="39"/>
      <c r="L264" s="126">
        <f t="shared" si="83"/>
        <v>0</v>
      </c>
      <c r="M264" s="40"/>
      <c r="P264" s="139"/>
    </row>
    <row r="265" spans="1:16" x14ac:dyDescent="0.25">
      <c r="A265" s="89"/>
      <c r="B265" s="176" t="s">
        <v>497</v>
      </c>
      <c r="C265" s="176"/>
      <c r="D265" s="44" t="s">
        <v>498</v>
      </c>
      <c r="E265" s="39"/>
      <c r="F265" s="39"/>
      <c r="G265" s="39"/>
      <c r="H265" s="39"/>
      <c r="I265" s="39"/>
      <c r="J265" s="39"/>
      <c r="K265" s="39"/>
      <c r="L265" s="126">
        <f t="shared" si="83"/>
        <v>0</v>
      </c>
      <c r="M265" s="40"/>
      <c r="P265" s="139"/>
    </row>
    <row r="266" spans="1:16" x14ac:dyDescent="0.25">
      <c r="A266" s="89"/>
      <c r="B266" s="181" t="s">
        <v>499</v>
      </c>
      <c r="C266" s="181"/>
      <c r="D266" s="44" t="s">
        <v>500</v>
      </c>
      <c r="E266" s="39"/>
      <c r="F266" s="39"/>
      <c r="G266" s="39"/>
      <c r="H266" s="39"/>
      <c r="I266" s="39"/>
      <c r="J266" s="39"/>
      <c r="K266" s="39"/>
      <c r="L266" s="126">
        <f t="shared" si="83"/>
        <v>0</v>
      </c>
      <c r="M266" s="40"/>
      <c r="P266" s="139"/>
    </row>
    <row r="267" spans="1:16" x14ac:dyDescent="0.25">
      <c r="A267" s="89"/>
      <c r="B267" s="176" t="s">
        <v>501</v>
      </c>
      <c r="C267" s="176"/>
      <c r="D267" s="44" t="s">
        <v>502</v>
      </c>
      <c r="E267" s="39"/>
      <c r="F267" s="39"/>
      <c r="G267" s="39"/>
      <c r="H267" s="39"/>
      <c r="I267" s="39"/>
      <c r="J267" s="39"/>
      <c r="K267" s="39"/>
      <c r="L267" s="126">
        <f t="shared" si="83"/>
        <v>0</v>
      </c>
      <c r="M267" s="40"/>
      <c r="P267" s="139"/>
    </row>
    <row r="268" spans="1:16" x14ac:dyDescent="0.25">
      <c r="A268" s="89"/>
      <c r="B268" s="181" t="s">
        <v>503</v>
      </c>
      <c r="C268" s="181"/>
      <c r="D268" s="44" t="s">
        <v>504</v>
      </c>
      <c r="E268" s="39"/>
      <c r="F268" s="39"/>
      <c r="G268" s="39"/>
      <c r="H268" s="39"/>
      <c r="I268" s="39"/>
      <c r="J268" s="39"/>
      <c r="K268" s="39"/>
      <c r="L268" s="126">
        <f t="shared" si="83"/>
        <v>0</v>
      </c>
      <c r="M268" s="40"/>
      <c r="P268" s="139"/>
    </row>
    <row r="269" spans="1:16" x14ac:dyDescent="0.25">
      <c r="A269" s="89"/>
      <c r="B269" s="181" t="s">
        <v>505</v>
      </c>
      <c r="C269" s="181"/>
      <c r="D269" s="44" t="s">
        <v>506</v>
      </c>
      <c r="E269" s="39"/>
      <c r="F269" s="39"/>
      <c r="G269" s="39"/>
      <c r="H269" s="39"/>
      <c r="I269" s="39"/>
      <c r="J269" s="39"/>
      <c r="K269" s="39"/>
      <c r="L269" s="126">
        <f t="shared" si="83"/>
        <v>0</v>
      </c>
      <c r="M269" s="40"/>
      <c r="P269" s="139"/>
    </row>
    <row r="270" spans="1:16" x14ac:dyDescent="0.25">
      <c r="A270" s="89"/>
      <c r="B270" s="176" t="s">
        <v>507</v>
      </c>
      <c r="C270" s="176"/>
      <c r="D270" s="44" t="s">
        <v>508</v>
      </c>
      <c r="E270" s="39"/>
      <c r="F270" s="39"/>
      <c r="G270" s="39"/>
      <c r="H270" s="39"/>
      <c r="I270" s="39"/>
      <c r="J270" s="39"/>
      <c r="K270" s="39"/>
      <c r="L270" s="126">
        <f t="shared" si="83"/>
        <v>0</v>
      </c>
      <c r="M270" s="40"/>
      <c r="P270" s="139"/>
    </row>
    <row r="271" spans="1:16" x14ac:dyDescent="0.25">
      <c r="A271" s="89"/>
      <c r="B271" s="176" t="s">
        <v>509</v>
      </c>
      <c r="C271" s="176"/>
      <c r="D271" s="44" t="s">
        <v>510</v>
      </c>
      <c r="E271" s="39"/>
      <c r="F271" s="39"/>
      <c r="G271" s="39"/>
      <c r="H271" s="39"/>
      <c r="I271" s="39"/>
      <c r="J271" s="39"/>
      <c r="K271" s="39"/>
      <c r="L271" s="126">
        <f t="shared" si="83"/>
        <v>0</v>
      </c>
      <c r="M271" s="40"/>
      <c r="P271" s="139"/>
    </row>
    <row r="272" spans="1:16" x14ac:dyDescent="0.25">
      <c r="A272" s="89"/>
      <c r="B272" s="181" t="s">
        <v>511</v>
      </c>
      <c r="C272" s="181"/>
      <c r="D272" s="44" t="s">
        <v>512</v>
      </c>
      <c r="E272" s="39"/>
      <c r="F272" s="39"/>
      <c r="G272" s="39"/>
      <c r="H272" s="39"/>
      <c r="I272" s="39"/>
      <c r="J272" s="39"/>
      <c r="K272" s="39"/>
      <c r="L272" s="126">
        <f t="shared" si="83"/>
        <v>0</v>
      </c>
      <c r="M272" s="40"/>
      <c r="P272" s="139"/>
    </row>
    <row r="273" spans="1:16" x14ac:dyDescent="0.25">
      <c r="A273" s="89"/>
      <c r="B273" s="181" t="s">
        <v>513</v>
      </c>
      <c r="C273" s="181"/>
      <c r="D273" s="44" t="s">
        <v>514</v>
      </c>
      <c r="E273" s="39"/>
      <c r="F273" s="39"/>
      <c r="G273" s="39"/>
      <c r="H273" s="39"/>
      <c r="I273" s="39"/>
      <c r="J273" s="39"/>
      <c r="K273" s="39"/>
      <c r="L273" s="126">
        <f t="shared" si="83"/>
        <v>0</v>
      </c>
      <c r="M273" s="40"/>
      <c r="P273" s="139"/>
    </row>
    <row r="274" spans="1:16" x14ac:dyDescent="0.25">
      <c r="A274" s="89"/>
      <c r="B274" s="181" t="s">
        <v>515</v>
      </c>
      <c r="C274" s="181"/>
      <c r="D274" s="44" t="s">
        <v>516</v>
      </c>
      <c r="E274" s="39"/>
      <c r="F274" s="39"/>
      <c r="G274" s="39"/>
      <c r="H274" s="39"/>
      <c r="I274" s="39"/>
      <c r="J274" s="39"/>
      <c r="K274" s="39"/>
      <c r="L274" s="126">
        <f t="shared" si="83"/>
        <v>0</v>
      </c>
      <c r="M274" s="40"/>
      <c r="P274" s="139"/>
    </row>
    <row r="275" spans="1:16" x14ac:dyDescent="0.25">
      <c r="A275" s="89"/>
      <c r="B275" s="181" t="s">
        <v>517</v>
      </c>
      <c r="C275" s="181"/>
      <c r="D275" s="44" t="s">
        <v>518</v>
      </c>
      <c r="E275" s="39"/>
      <c r="F275" s="39"/>
      <c r="G275" s="39"/>
      <c r="H275" s="39"/>
      <c r="I275" s="39"/>
      <c r="J275" s="39"/>
      <c r="K275" s="39"/>
      <c r="L275" s="126">
        <f t="shared" si="83"/>
        <v>0</v>
      </c>
      <c r="M275" s="40"/>
      <c r="P275" s="139"/>
    </row>
    <row r="276" spans="1:16" x14ac:dyDescent="0.25">
      <c r="A276" s="89"/>
      <c r="B276" s="181" t="s">
        <v>519</v>
      </c>
      <c r="C276" s="181"/>
      <c r="D276" s="44" t="s">
        <v>520</v>
      </c>
      <c r="E276" s="39"/>
      <c r="F276" s="39"/>
      <c r="G276" s="39"/>
      <c r="H276" s="39"/>
      <c r="I276" s="39"/>
      <c r="J276" s="39"/>
      <c r="K276" s="39"/>
      <c r="L276" s="126">
        <f t="shared" si="83"/>
        <v>0</v>
      </c>
      <c r="M276" s="40"/>
      <c r="P276" s="139"/>
    </row>
    <row r="277" spans="1:16" x14ac:dyDescent="0.25">
      <c r="A277" s="89"/>
      <c r="B277" s="181" t="s">
        <v>521</v>
      </c>
      <c r="C277" s="181"/>
      <c r="D277" s="44" t="s">
        <v>522</v>
      </c>
      <c r="E277" s="39"/>
      <c r="F277" s="39"/>
      <c r="G277" s="39"/>
      <c r="H277" s="39"/>
      <c r="I277" s="39"/>
      <c r="J277" s="39"/>
      <c r="K277" s="39"/>
      <c r="L277" s="126">
        <f t="shared" si="83"/>
        <v>0</v>
      </c>
      <c r="M277" s="40"/>
      <c r="P277" s="139"/>
    </row>
    <row r="278" spans="1:16" x14ac:dyDescent="0.25">
      <c r="A278" s="89"/>
      <c r="B278" s="181" t="s">
        <v>523</v>
      </c>
      <c r="C278" s="181"/>
      <c r="D278" s="44" t="s">
        <v>524</v>
      </c>
      <c r="E278" s="39"/>
      <c r="F278" s="39"/>
      <c r="G278" s="39"/>
      <c r="H278" s="39"/>
      <c r="I278" s="39"/>
      <c r="J278" s="39"/>
      <c r="K278" s="39"/>
      <c r="L278" s="126">
        <f t="shared" si="83"/>
        <v>0</v>
      </c>
      <c r="M278" s="40"/>
      <c r="P278" s="139"/>
    </row>
    <row r="279" spans="1:16" x14ac:dyDescent="0.25">
      <c r="A279" s="89"/>
      <c r="B279" s="181" t="s">
        <v>525</v>
      </c>
      <c r="C279" s="181"/>
      <c r="D279" s="44" t="s">
        <v>526</v>
      </c>
      <c r="E279" s="39"/>
      <c r="F279" s="39"/>
      <c r="G279" s="39"/>
      <c r="H279" s="39"/>
      <c r="I279" s="39"/>
      <c r="J279" s="39"/>
      <c r="K279" s="39"/>
      <c r="L279" s="126">
        <f t="shared" si="83"/>
        <v>0</v>
      </c>
      <c r="M279" s="40"/>
      <c r="P279" s="139"/>
    </row>
    <row r="280" spans="1:16" x14ac:dyDescent="0.25">
      <c r="A280" s="89"/>
      <c r="B280" s="181" t="s">
        <v>527</v>
      </c>
      <c r="C280" s="181"/>
      <c r="D280" s="44" t="s">
        <v>528</v>
      </c>
      <c r="E280" s="39"/>
      <c r="F280" s="39"/>
      <c r="G280" s="39"/>
      <c r="H280" s="39"/>
      <c r="I280" s="39"/>
      <c r="J280" s="39"/>
      <c r="K280" s="39"/>
      <c r="L280" s="126">
        <f t="shared" si="83"/>
        <v>0</v>
      </c>
      <c r="M280" s="40"/>
      <c r="P280" s="139"/>
    </row>
    <row r="281" spans="1:16" x14ac:dyDescent="0.25">
      <c r="A281" s="89"/>
      <c r="B281" s="181" t="s">
        <v>529</v>
      </c>
      <c r="C281" s="181"/>
      <c r="D281" s="44" t="s">
        <v>530</v>
      </c>
      <c r="E281" s="39"/>
      <c r="F281" s="39"/>
      <c r="G281" s="39"/>
      <c r="H281" s="39"/>
      <c r="I281" s="39"/>
      <c r="J281" s="39"/>
      <c r="K281" s="39"/>
      <c r="L281" s="126">
        <f t="shared" si="83"/>
        <v>0</v>
      </c>
      <c r="M281" s="40"/>
      <c r="P281" s="139"/>
    </row>
    <row r="282" spans="1:16" x14ac:dyDescent="0.25">
      <c r="A282" s="89" t="s">
        <v>531</v>
      </c>
      <c r="B282" s="182" t="s">
        <v>532</v>
      </c>
      <c r="C282" s="182"/>
      <c r="D282" s="44" t="s">
        <v>533</v>
      </c>
      <c r="E282" s="39"/>
      <c r="F282" s="39"/>
      <c r="G282" s="39"/>
      <c r="H282" s="39"/>
      <c r="I282" s="39"/>
      <c r="J282" s="39"/>
      <c r="K282" s="39"/>
      <c r="L282" s="126">
        <f t="shared" si="83"/>
        <v>0</v>
      </c>
      <c r="M282" s="40"/>
      <c r="P282" s="139"/>
    </row>
    <row r="283" spans="1:16" x14ac:dyDescent="0.25">
      <c r="A283" s="89"/>
      <c r="B283" s="181" t="s">
        <v>534</v>
      </c>
      <c r="C283" s="181"/>
      <c r="D283" s="44" t="s">
        <v>535</v>
      </c>
      <c r="E283" s="39"/>
      <c r="F283" s="39"/>
      <c r="G283" s="39"/>
      <c r="H283" s="39"/>
      <c r="I283" s="39"/>
      <c r="J283" s="39"/>
      <c r="K283" s="39"/>
      <c r="L283" s="126">
        <f t="shared" si="83"/>
        <v>0</v>
      </c>
      <c r="M283" s="40"/>
      <c r="P283" s="139"/>
    </row>
    <row r="284" spans="1:16" x14ac:dyDescent="0.25">
      <c r="A284" s="89"/>
      <c r="B284" s="181" t="s">
        <v>536</v>
      </c>
      <c r="C284" s="181"/>
      <c r="D284" s="44" t="s">
        <v>537</v>
      </c>
      <c r="E284" s="39">
        <v>599000</v>
      </c>
      <c r="F284" s="39">
        <v>599000</v>
      </c>
      <c r="G284" s="39">
        <v>599000</v>
      </c>
      <c r="H284" s="39">
        <v>295000</v>
      </c>
      <c r="I284" s="39">
        <f>J284</f>
        <v>270065</v>
      </c>
      <c r="J284" s="39">
        <f>K284</f>
        <v>270065</v>
      </c>
      <c r="K284" s="39">
        <v>270065</v>
      </c>
      <c r="L284" s="126"/>
      <c r="M284" s="40">
        <v>270342</v>
      </c>
      <c r="P284" s="139"/>
    </row>
    <row r="285" spans="1:16" x14ac:dyDescent="0.25">
      <c r="A285" s="173" t="s">
        <v>538</v>
      </c>
      <c r="B285" s="183"/>
      <c r="C285" s="183"/>
      <c r="D285" s="44" t="s">
        <v>539</v>
      </c>
      <c r="E285" s="26">
        <f>SUM(E286)</f>
        <v>0</v>
      </c>
      <c r="F285" s="26">
        <f>SUM(F286)</f>
        <v>0</v>
      </c>
      <c r="G285" s="26">
        <f t="shared" ref="G285:M285" si="84">SUM(G286)</f>
        <v>0</v>
      </c>
      <c r="H285" s="26">
        <f t="shared" si="84"/>
        <v>0</v>
      </c>
      <c r="I285" s="26">
        <f t="shared" si="84"/>
        <v>0</v>
      </c>
      <c r="J285" s="26">
        <f t="shared" si="84"/>
        <v>0</v>
      </c>
      <c r="K285" s="26">
        <f t="shared" si="84"/>
        <v>0</v>
      </c>
      <c r="L285" s="125">
        <f t="shared" si="84"/>
        <v>0</v>
      </c>
      <c r="M285" s="27">
        <f t="shared" si="84"/>
        <v>0</v>
      </c>
      <c r="P285" s="139"/>
    </row>
    <row r="286" spans="1:16" x14ac:dyDescent="0.25">
      <c r="A286" s="43"/>
      <c r="B286" s="164" t="s">
        <v>540</v>
      </c>
      <c r="C286" s="183"/>
      <c r="D286" s="44" t="s">
        <v>541</v>
      </c>
      <c r="E286" s="39"/>
      <c r="F286" s="39"/>
      <c r="G286" s="39"/>
      <c r="H286" s="39"/>
      <c r="I286" s="39"/>
      <c r="J286" s="39"/>
      <c r="K286" s="39"/>
      <c r="L286" s="126">
        <f t="shared" ref="L286" si="85">J286-K286</f>
        <v>0</v>
      </c>
      <c r="M286" s="40"/>
      <c r="P286" s="139"/>
    </row>
    <row r="287" spans="1:16" x14ac:dyDescent="0.25">
      <c r="A287" s="43" t="s">
        <v>542</v>
      </c>
      <c r="B287" s="29"/>
      <c r="C287" s="37"/>
      <c r="D287" s="44" t="s">
        <v>543</v>
      </c>
      <c r="E287" s="57">
        <f>E288+E297</f>
        <v>2521000</v>
      </c>
      <c r="F287" s="57">
        <f t="shared" ref="F287:M287" si="86">F288+F297</f>
        <v>1970000</v>
      </c>
      <c r="G287" s="57">
        <f t="shared" si="86"/>
        <v>2521000</v>
      </c>
      <c r="H287" s="57">
        <f t="shared" si="86"/>
        <v>685000</v>
      </c>
      <c r="I287" s="57">
        <f t="shared" si="86"/>
        <v>610517.05000000005</v>
      </c>
      <c r="J287" s="57">
        <f t="shared" si="86"/>
        <v>610517.05000000005</v>
      </c>
      <c r="K287" s="57">
        <f t="shared" si="86"/>
        <v>610517.05000000005</v>
      </c>
      <c r="L287" s="128">
        <f t="shared" si="86"/>
        <v>0</v>
      </c>
      <c r="M287" s="58">
        <f t="shared" si="86"/>
        <v>5379568.8300000001</v>
      </c>
      <c r="P287" s="139"/>
    </row>
    <row r="288" spans="1:16" x14ac:dyDescent="0.25">
      <c r="A288" s="43" t="s">
        <v>544</v>
      </c>
      <c r="B288" s="29"/>
      <c r="C288" s="29"/>
      <c r="D288" s="44" t="s">
        <v>545</v>
      </c>
      <c r="E288" s="57">
        <f>E289+E294+E296</f>
        <v>2521000</v>
      </c>
      <c r="F288" s="57">
        <f t="shared" ref="F288:M288" si="87">F289+F294+F296</f>
        <v>1970000</v>
      </c>
      <c r="G288" s="57">
        <f t="shared" si="87"/>
        <v>2521000</v>
      </c>
      <c r="H288" s="57">
        <f t="shared" si="87"/>
        <v>685000</v>
      </c>
      <c r="I288" s="57">
        <f t="shared" si="87"/>
        <v>610517.05000000005</v>
      </c>
      <c r="J288" s="57">
        <f t="shared" si="87"/>
        <v>610517.05000000005</v>
      </c>
      <c r="K288" s="57">
        <f t="shared" si="87"/>
        <v>610517.05000000005</v>
      </c>
      <c r="L288" s="128">
        <f t="shared" si="87"/>
        <v>0</v>
      </c>
      <c r="M288" s="58">
        <f t="shared" si="87"/>
        <v>5379568.8300000001</v>
      </c>
      <c r="P288" s="139"/>
    </row>
    <row r="289" spans="1:17" x14ac:dyDescent="0.25">
      <c r="A289" s="35"/>
      <c r="B289" s="29" t="s">
        <v>546</v>
      </c>
      <c r="C289" s="42"/>
      <c r="D289" s="24" t="s">
        <v>547</v>
      </c>
      <c r="E289" s="57">
        <f>SUM(E290:E293)</f>
        <v>1445000</v>
      </c>
      <c r="F289" s="57">
        <f t="shared" ref="F289:M289" si="88">SUM(F290:F293)</f>
        <v>895000</v>
      </c>
      <c r="G289" s="57">
        <f t="shared" si="88"/>
        <v>1445000</v>
      </c>
      <c r="H289" s="57">
        <f t="shared" si="88"/>
        <v>485000</v>
      </c>
      <c r="I289" s="57">
        <f t="shared" si="88"/>
        <v>413181.23</v>
      </c>
      <c r="J289" s="57">
        <f t="shared" si="88"/>
        <v>413181.23</v>
      </c>
      <c r="K289" s="57">
        <f t="shared" si="88"/>
        <v>413181.23</v>
      </c>
      <c r="L289" s="128">
        <f t="shared" si="88"/>
        <v>0</v>
      </c>
      <c r="M289" s="58">
        <f t="shared" si="88"/>
        <v>5379568.8300000001</v>
      </c>
      <c r="P289" s="139"/>
    </row>
    <row r="290" spans="1:17" x14ac:dyDescent="0.25">
      <c r="A290" s="90"/>
      <c r="B290" s="29"/>
      <c r="C290" s="42" t="s">
        <v>548</v>
      </c>
      <c r="D290" s="91" t="s">
        <v>549</v>
      </c>
      <c r="E290" s="39">
        <v>750000</v>
      </c>
      <c r="F290" s="39">
        <v>200000</v>
      </c>
      <c r="G290" s="39">
        <v>750000</v>
      </c>
      <c r="H290" s="39">
        <v>0</v>
      </c>
      <c r="I290" s="39">
        <f>J290</f>
        <v>0</v>
      </c>
      <c r="J290" s="39">
        <f>K290</f>
        <v>0</v>
      </c>
      <c r="K290" s="39">
        <v>0</v>
      </c>
      <c r="L290" s="126"/>
      <c r="M290" s="40">
        <v>603846.26</v>
      </c>
      <c r="P290" s="139"/>
    </row>
    <row r="291" spans="1:17" x14ac:dyDescent="0.25">
      <c r="A291" s="90"/>
      <c r="B291" s="69"/>
      <c r="C291" s="37" t="s">
        <v>550</v>
      </c>
      <c r="D291" s="91" t="s">
        <v>551</v>
      </c>
      <c r="E291" s="39">
        <v>625000</v>
      </c>
      <c r="F291" s="39">
        <v>625000</v>
      </c>
      <c r="G291" s="39">
        <v>625000</v>
      </c>
      <c r="H291" s="39">
        <v>415000</v>
      </c>
      <c r="I291" s="39">
        <f t="shared" ref="I291:J296" si="89">J291</f>
        <v>413181.23</v>
      </c>
      <c r="J291" s="39">
        <f t="shared" si="89"/>
        <v>413181.23</v>
      </c>
      <c r="K291" s="39">
        <v>413181.23</v>
      </c>
      <c r="L291" s="126"/>
      <c r="M291" s="40">
        <v>1961387.69</v>
      </c>
      <c r="P291" s="139"/>
    </row>
    <row r="292" spans="1:17" x14ac:dyDescent="0.25">
      <c r="A292" s="92"/>
      <c r="B292" s="29"/>
      <c r="C292" s="37" t="s">
        <v>552</v>
      </c>
      <c r="D292" s="91" t="s">
        <v>553</v>
      </c>
      <c r="E292" s="39"/>
      <c r="F292" s="39"/>
      <c r="G292" s="39"/>
      <c r="H292" s="39"/>
      <c r="I292" s="39"/>
      <c r="J292" s="39"/>
      <c r="K292" s="39"/>
      <c r="L292" s="126"/>
      <c r="M292" s="40">
        <v>25772.3</v>
      </c>
      <c r="P292" s="139"/>
    </row>
    <row r="293" spans="1:17" x14ac:dyDescent="0.25">
      <c r="A293" s="43"/>
      <c r="B293" s="29"/>
      <c r="C293" s="37" t="s">
        <v>554</v>
      </c>
      <c r="D293" s="91" t="s">
        <v>555</v>
      </c>
      <c r="E293" s="39">
        <v>70000</v>
      </c>
      <c r="F293" s="39">
        <v>70000</v>
      </c>
      <c r="G293" s="39">
        <v>70000</v>
      </c>
      <c r="H293" s="39">
        <v>70000</v>
      </c>
      <c r="I293" s="39">
        <f t="shared" si="89"/>
        <v>0</v>
      </c>
      <c r="J293" s="39">
        <f t="shared" si="89"/>
        <v>0</v>
      </c>
      <c r="K293" s="39">
        <v>0</v>
      </c>
      <c r="L293" s="126"/>
      <c r="M293" s="40">
        <v>2788562.58</v>
      </c>
      <c r="P293" s="139"/>
      <c r="Q293" t="s">
        <v>642</v>
      </c>
    </row>
    <row r="294" spans="1:17" x14ac:dyDescent="0.25">
      <c r="A294" s="90"/>
      <c r="B294" s="166" t="s">
        <v>556</v>
      </c>
      <c r="C294" s="166"/>
      <c r="D294" s="24" t="s">
        <v>557</v>
      </c>
      <c r="E294" s="93">
        <f>SUM(E295)</f>
        <v>0</v>
      </c>
      <c r="F294" s="93"/>
      <c r="G294" s="93">
        <f>SUM(G295)</f>
        <v>0</v>
      </c>
      <c r="H294" s="93"/>
      <c r="I294" s="108">
        <f t="shared" si="89"/>
        <v>0</v>
      </c>
      <c r="J294" s="108">
        <f t="shared" si="89"/>
        <v>0</v>
      </c>
      <c r="K294" s="93">
        <f t="shared" ref="K294:M294" si="90">SUM(K295)</f>
        <v>0</v>
      </c>
      <c r="L294" s="132">
        <f t="shared" si="90"/>
        <v>0</v>
      </c>
      <c r="M294" s="94">
        <f t="shared" si="90"/>
        <v>0</v>
      </c>
      <c r="P294" s="139"/>
    </row>
    <row r="295" spans="1:17" x14ac:dyDescent="0.25">
      <c r="A295" s="43"/>
      <c r="B295" s="29"/>
      <c r="C295" s="42" t="s">
        <v>558</v>
      </c>
      <c r="D295" s="38" t="s">
        <v>559</v>
      </c>
      <c r="E295" s="39"/>
      <c r="F295" s="39"/>
      <c r="G295" s="39"/>
      <c r="H295" s="39"/>
      <c r="I295" s="39">
        <f t="shared" si="89"/>
        <v>0</v>
      </c>
      <c r="J295" s="39">
        <f t="shared" si="89"/>
        <v>0</v>
      </c>
      <c r="K295" s="39"/>
      <c r="L295" s="126">
        <f t="shared" ref="L295:L296" si="91">J295-K295</f>
        <v>0</v>
      </c>
      <c r="M295" s="40"/>
      <c r="P295" s="139"/>
    </row>
    <row r="296" spans="1:17" x14ac:dyDescent="0.25">
      <c r="A296" s="43"/>
      <c r="B296" s="166" t="s">
        <v>560</v>
      </c>
      <c r="C296" s="166"/>
      <c r="D296" s="44" t="s">
        <v>561</v>
      </c>
      <c r="E296" s="39">
        <v>1076000</v>
      </c>
      <c r="F296" s="39">
        <v>1075000</v>
      </c>
      <c r="G296" s="39">
        <v>1076000</v>
      </c>
      <c r="H296" s="39">
        <v>200000</v>
      </c>
      <c r="I296" s="39">
        <f t="shared" si="89"/>
        <v>197335.82</v>
      </c>
      <c r="J296" s="39">
        <f t="shared" si="89"/>
        <v>197335.82</v>
      </c>
      <c r="K296" s="39">
        <v>197335.82</v>
      </c>
      <c r="L296" s="126">
        <f t="shared" si="91"/>
        <v>0</v>
      </c>
      <c r="M296" s="40"/>
      <c r="P296" s="139"/>
    </row>
    <row r="297" spans="1:17" x14ac:dyDescent="0.25">
      <c r="A297" s="43" t="s">
        <v>562</v>
      </c>
      <c r="B297" s="36"/>
      <c r="C297" s="37"/>
      <c r="D297" s="44" t="s">
        <v>563</v>
      </c>
      <c r="E297" s="57">
        <f>E298</f>
        <v>0</v>
      </c>
      <c r="F297" s="57">
        <f>F298</f>
        <v>0</v>
      </c>
      <c r="G297" s="57">
        <f t="shared" ref="G297:M298" si="92">G298</f>
        <v>0</v>
      </c>
      <c r="H297" s="57">
        <f t="shared" si="92"/>
        <v>0</v>
      </c>
      <c r="I297" s="57">
        <f t="shared" si="92"/>
        <v>0</v>
      </c>
      <c r="J297" s="57">
        <f t="shared" si="92"/>
        <v>0</v>
      </c>
      <c r="K297" s="57">
        <f t="shared" si="92"/>
        <v>0</v>
      </c>
      <c r="L297" s="128">
        <f t="shared" si="92"/>
        <v>0</v>
      </c>
      <c r="M297" s="58">
        <f t="shared" si="92"/>
        <v>0</v>
      </c>
      <c r="P297" s="139"/>
    </row>
    <row r="298" spans="1:17" x14ac:dyDescent="0.25">
      <c r="A298" s="90"/>
      <c r="B298" s="186" t="s">
        <v>564</v>
      </c>
      <c r="C298" s="186"/>
      <c r="D298" s="24" t="s">
        <v>565</v>
      </c>
      <c r="E298" s="57">
        <f>E299</f>
        <v>0</v>
      </c>
      <c r="F298" s="57">
        <f>F299</f>
        <v>0</v>
      </c>
      <c r="G298" s="57">
        <f t="shared" si="92"/>
        <v>0</v>
      </c>
      <c r="H298" s="57">
        <f t="shared" si="92"/>
        <v>0</v>
      </c>
      <c r="I298" s="57">
        <f t="shared" si="92"/>
        <v>0</v>
      </c>
      <c r="J298" s="57">
        <f t="shared" si="92"/>
        <v>0</v>
      </c>
      <c r="K298" s="57">
        <f t="shared" si="92"/>
        <v>0</v>
      </c>
      <c r="L298" s="128">
        <f t="shared" si="92"/>
        <v>0</v>
      </c>
      <c r="M298" s="58">
        <f t="shared" si="92"/>
        <v>0</v>
      </c>
      <c r="P298" s="139"/>
    </row>
    <row r="299" spans="1:17" x14ac:dyDescent="0.25">
      <c r="A299" s="90"/>
      <c r="B299" s="29"/>
      <c r="C299" s="37" t="s">
        <v>566</v>
      </c>
      <c r="D299" s="38" t="s">
        <v>567</v>
      </c>
      <c r="E299" s="39"/>
      <c r="F299" s="39"/>
      <c r="G299" s="39"/>
      <c r="H299" s="39"/>
      <c r="I299" s="39"/>
      <c r="J299" s="39"/>
      <c r="K299" s="39"/>
      <c r="L299" s="126">
        <f t="shared" ref="L299:L301" si="93">J299-K299</f>
        <v>0</v>
      </c>
      <c r="M299" s="40"/>
      <c r="P299" s="139"/>
    </row>
    <row r="300" spans="1:17" x14ac:dyDescent="0.25">
      <c r="A300" s="173" t="s">
        <v>568</v>
      </c>
      <c r="B300" s="183"/>
      <c r="C300" s="183"/>
      <c r="D300" s="44" t="s">
        <v>569</v>
      </c>
      <c r="E300" s="39"/>
      <c r="F300" s="39"/>
      <c r="G300" s="39"/>
      <c r="H300" s="39"/>
      <c r="I300" s="39"/>
      <c r="J300" s="39"/>
      <c r="K300" s="39"/>
      <c r="L300" s="126">
        <f t="shared" si="93"/>
        <v>0</v>
      </c>
      <c r="M300" s="40"/>
      <c r="P300" s="139"/>
    </row>
    <row r="301" spans="1:17" x14ac:dyDescent="0.25">
      <c r="A301" s="43" t="s">
        <v>570</v>
      </c>
      <c r="B301" s="29"/>
      <c r="C301" s="42"/>
      <c r="D301" s="44" t="s">
        <v>571</v>
      </c>
      <c r="E301" s="39"/>
      <c r="F301" s="39"/>
      <c r="G301" s="39"/>
      <c r="H301" s="39"/>
      <c r="I301" s="39"/>
      <c r="J301" s="39"/>
      <c r="K301" s="39"/>
      <c r="L301" s="126">
        <f t="shared" si="93"/>
        <v>0</v>
      </c>
      <c r="M301" s="40"/>
      <c r="P301" s="139"/>
    </row>
    <row r="302" spans="1:17" x14ac:dyDescent="0.25">
      <c r="A302" s="43" t="s">
        <v>572</v>
      </c>
      <c r="B302" s="29"/>
      <c r="C302" s="29"/>
      <c r="D302" s="44" t="s">
        <v>573</v>
      </c>
      <c r="E302" s="57">
        <f>SUM(E303:E311)</f>
        <v>0</v>
      </c>
      <c r="F302" s="57">
        <f>SUM(F303:F311)</f>
        <v>0</v>
      </c>
      <c r="G302" s="57">
        <f t="shared" ref="G302:M302" si="94">SUM(G303:G311)</f>
        <v>0</v>
      </c>
      <c r="H302" s="57">
        <f t="shared" si="94"/>
        <v>0</v>
      </c>
      <c r="I302" s="57">
        <f t="shared" si="94"/>
        <v>0</v>
      </c>
      <c r="J302" s="57">
        <f t="shared" si="94"/>
        <v>0</v>
      </c>
      <c r="K302" s="57">
        <f t="shared" si="94"/>
        <v>0</v>
      </c>
      <c r="L302" s="128">
        <f t="shared" si="94"/>
        <v>0</v>
      </c>
      <c r="M302" s="58">
        <f t="shared" si="94"/>
        <v>0</v>
      </c>
      <c r="P302" s="139"/>
    </row>
    <row r="303" spans="1:17" x14ac:dyDescent="0.25">
      <c r="A303" s="41"/>
      <c r="B303" s="181" t="s">
        <v>574</v>
      </c>
      <c r="C303" s="181"/>
      <c r="D303" s="44" t="s">
        <v>575</v>
      </c>
      <c r="E303" s="39"/>
      <c r="F303" s="39"/>
      <c r="G303" s="39"/>
      <c r="H303" s="39"/>
      <c r="I303" s="39"/>
      <c r="J303" s="39"/>
      <c r="K303" s="39"/>
      <c r="L303" s="126">
        <f t="shared" ref="L303:L311" si="95">J303-K303</f>
        <v>0</v>
      </c>
      <c r="M303" s="40"/>
      <c r="P303" s="139"/>
    </row>
    <row r="304" spans="1:17" x14ac:dyDescent="0.25">
      <c r="A304" s="41"/>
      <c r="B304" s="181" t="s">
        <v>576</v>
      </c>
      <c r="C304" s="181"/>
      <c r="D304" s="44" t="s">
        <v>577</v>
      </c>
      <c r="E304" s="39"/>
      <c r="F304" s="39"/>
      <c r="G304" s="39"/>
      <c r="H304" s="39"/>
      <c r="I304" s="39"/>
      <c r="J304" s="39"/>
      <c r="K304" s="39"/>
      <c r="L304" s="126">
        <f t="shared" si="95"/>
        <v>0</v>
      </c>
      <c r="M304" s="40"/>
      <c r="P304" s="139"/>
    </row>
    <row r="305" spans="1:16" x14ac:dyDescent="0.25">
      <c r="A305" s="41"/>
      <c r="B305" s="182" t="s">
        <v>578</v>
      </c>
      <c r="C305" s="182"/>
      <c r="D305" s="44" t="s">
        <v>579</v>
      </c>
      <c r="E305" s="39"/>
      <c r="F305" s="39"/>
      <c r="G305" s="39"/>
      <c r="H305" s="39"/>
      <c r="I305" s="39"/>
      <c r="J305" s="39"/>
      <c r="K305" s="39"/>
      <c r="L305" s="126">
        <f t="shared" si="95"/>
        <v>0</v>
      </c>
      <c r="M305" s="40"/>
      <c r="P305" s="139"/>
    </row>
    <row r="306" spans="1:16" x14ac:dyDescent="0.25">
      <c r="A306" s="41"/>
      <c r="B306" s="181" t="s">
        <v>580</v>
      </c>
      <c r="C306" s="181"/>
      <c r="D306" s="44" t="s">
        <v>581</v>
      </c>
      <c r="E306" s="39"/>
      <c r="F306" s="39"/>
      <c r="G306" s="39"/>
      <c r="H306" s="39"/>
      <c r="I306" s="39"/>
      <c r="J306" s="39"/>
      <c r="K306" s="39"/>
      <c r="L306" s="126">
        <f t="shared" si="95"/>
        <v>0</v>
      </c>
      <c r="M306" s="40"/>
      <c r="P306" s="139"/>
    </row>
    <row r="307" spans="1:16" x14ac:dyDescent="0.25">
      <c r="A307" s="43"/>
      <c r="B307" s="181" t="s">
        <v>582</v>
      </c>
      <c r="C307" s="181"/>
      <c r="D307" s="44" t="s">
        <v>583</v>
      </c>
      <c r="E307" s="39"/>
      <c r="F307" s="39"/>
      <c r="G307" s="39"/>
      <c r="H307" s="39"/>
      <c r="I307" s="39"/>
      <c r="J307" s="39"/>
      <c r="K307" s="39"/>
      <c r="L307" s="126">
        <f t="shared" si="95"/>
        <v>0</v>
      </c>
      <c r="M307" s="40"/>
      <c r="P307" s="139"/>
    </row>
    <row r="308" spans="1:16" x14ac:dyDescent="0.25">
      <c r="A308" s="35"/>
      <c r="B308" s="181" t="s">
        <v>584</v>
      </c>
      <c r="C308" s="181"/>
      <c r="D308" s="44" t="s">
        <v>585</v>
      </c>
      <c r="E308" s="39"/>
      <c r="F308" s="39"/>
      <c r="G308" s="39"/>
      <c r="H308" s="39"/>
      <c r="I308" s="39"/>
      <c r="J308" s="39"/>
      <c r="K308" s="39"/>
      <c r="L308" s="126">
        <f t="shared" si="95"/>
        <v>0</v>
      </c>
      <c r="M308" s="40"/>
      <c r="P308" s="139"/>
    </row>
    <row r="309" spans="1:16" x14ac:dyDescent="0.25">
      <c r="A309" s="35"/>
      <c r="B309" s="181" t="s">
        <v>586</v>
      </c>
      <c r="C309" s="181"/>
      <c r="D309" s="44" t="s">
        <v>587</v>
      </c>
      <c r="E309" s="39"/>
      <c r="F309" s="39"/>
      <c r="G309" s="39"/>
      <c r="H309" s="39"/>
      <c r="I309" s="39"/>
      <c r="J309" s="39"/>
      <c r="K309" s="39"/>
      <c r="L309" s="126">
        <f t="shared" si="95"/>
        <v>0</v>
      </c>
      <c r="M309" s="40"/>
      <c r="P309" s="139"/>
    </row>
    <row r="310" spans="1:16" x14ac:dyDescent="0.25">
      <c r="A310" s="41"/>
      <c r="B310" s="181" t="s">
        <v>588</v>
      </c>
      <c r="C310" s="181"/>
      <c r="D310" s="44" t="s">
        <v>589</v>
      </c>
      <c r="E310" s="39"/>
      <c r="F310" s="39"/>
      <c r="G310" s="39"/>
      <c r="H310" s="39"/>
      <c r="I310" s="39"/>
      <c r="J310" s="39"/>
      <c r="K310" s="39"/>
      <c r="L310" s="126">
        <f t="shared" si="95"/>
        <v>0</v>
      </c>
      <c r="M310" s="40"/>
      <c r="P310" s="139"/>
    </row>
    <row r="311" spans="1:16" x14ac:dyDescent="0.25">
      <c r="A311" s="41"/>
      <c r="B311" s="181" t="s">
        <v>590</v>
      </c>
      <c r="C311" s="181"/>
      <c r="D311" s="44" t="s">
        <v>591</v>
      </c>
      <c r="E311" s="39"/>
      <c r="F311" s="39"/>
      <c r="G311" s="39"/>
      <c r="H311" s="39"/>
      <c r="I311" s="39"/>
      <c r="J311" s="39"/>
      <c r="K311" s="39"/>
      <c r="L311" s="126">
        <f t="shared" si="95"/>
        <v>0</v>
      </c>
      <c r="M311" s="40"/>
      <c r="P311" s="139"/>
    </row>
    <row r="312" spans="1:16" x14ac:dyDescent="0.25">
      <c r="A312" s="32" t="s">
        <v>592</v>
      </c>
      <c r="B312" s="29"/>
      <c r="C312" s="29"/>
      <c r="D312" s="44" t="s">
        <v>593</v>
      </c>
      <c r="E312" s="80">
        <f>E313+E318</f>
        <v>0</v>
      </c>
      <c r="F312" s="80">
        <f>F313+F318</f>
        <v>0</v>
      </c>
      <c r="G312" s="80">
        <f t="shared" ref="G312:M312" si="96">G313+G318</f>
        <v>0</v>
      </c>
      <c r="H312" s="80">
        <f t="shared" si="96"/>
        <v>0</v>
      </c>
      <c r="I312" s="80">
        <f t="shared" si="96"/>
        <v>0</v>
      </c>
      <c r="J312" s="80">
        <f t="shared" si="96"/>
        <v>0</v>
      </c>
      <c r="K312" s="80">
        <f t="shared" si="96"/>
        <v>0</v>
      </c>
      <c r="L312" s="131">
        <f t="shared" si="96"/>
        <v>0</v>
      </c>
      <c r="M312" s="81">
        <f t="shared" si="96"/>
        <v>0</v>
      </c>
      <c r="P312" s="139"/>
    </row>
    <row r="313" spans="1:16" x14ac:dyDescent="0.25">
      <c r="A313" s="43"/>
      <c r="B313" s="36" t="s">
        <v>594</v>
      </c>
      <c r="C313" s="36"/>
      <c r="D313" s="44" t="s">
        <v>595</v>
      </c>
      <c r="E313" s="80">
        <f>SUM(E314:E317)</f>
        <v>0</v>
      </c>
      <c r="F313" s="80">
        <f>SUM(F314:F317)</f>
        <v>0</v>
      </c>
      <c r="G313" s="80">
        <f t="shared" ref="G313:M313" si="97">SUM(G314:G317)</f>
        <v>0</v>
      </c>
      <c r="H313" s="80">
        <f t="shared" si="97"/>
        <v>0</v>
      </c>
      <c r="I313" s="80">
        <f t="shared" si="97"/>
        <v>0</v>
      </c>
      <c r="J313" s="80">
        <f t="shared" si="97"/>
        <v>0</v>
      </c>
      <c r="K313" s="80">
        <f t="shared" si="97"/>
        <v>0</v>
      </c>
      <c r="L313" s="131">
        <f t="shared" si="97"/>
        <v>0</v>
      </c>
      <c r="M313" s="81">
        <f t="shared" si="97"/>
        <v>0</v>
      </c>
      <c r="P313" s="139"/>
    </row>
    <row r="314" spans="1:16" x14ac:dyDescent="0.25">
      <c r="A314" s="43"/>
      <c r="B314" s="29"/>
      <c r="C314" s="37" t="s">
        <v>596</v>
      </c>
      <c r="D314" s="38" t="s">
        <v>597</v>
      </c>
      <c r="E314" s="39"/>
      <c r="F314" s="39"/>
      <c r="G314" s="39"/>
      <c r="H314" s="39"/>
      <c r="I314" s="39"/>
      <c r="J314" s="39"/>
      <c r="K314" s="39"/>
      <c r="L314" s="126">
        <f t="shared" ref="L314:L317" si="98">J314-K314</f>
        <v>0</v>
      </c>
      <c r="M314" s="40"/>
      <c r="P314" s="139"/>
    </row>
    <row r="315" spans="1:16" x14ac:dyDescent="0.25">
      <c r="A315" s="43"/>
      <c r="B315" s="29"/>
      <c r="C315" s="37" t="s">
        <v>598</v>
      </c>
      <c r="D315" s="38" t="s">
        <v>599</v>
      </c>
      <c r="E315" s="39"/>
      <c r="F315" s="39"/>
      <c r="G315" s="39"/>
      <c r="H315" s="39"/>
      <c r="I315" s="39"/>
      <c r="J315" s="39"/>
      <c r="K315" s="39"/>
      <c r="L315" s="126">
        <f t="shared" si="98"/>
        <v>0</v>
      </c>
      <c r="M315" s="40"/>
      <c r="P315" s="139"/>
    </row>
    <row r="316" spans="1:16" x14ac:dyDescent="0.25">
      <c r="A316" s="43"/>
      <c r="B316" s="29"/>
      <c r="C316" s="37" t="s">
        <v>600</v>
      </c>
      <c r="D316" s="38" t="s">
        <v>601</v>
      </c>
      <c r="E316" s="39"/>
      <c r="F316" s="39"/>
      <c r="G316" s="39"/>
      <c r="H316" s="39"/>
      <c r="I316" s="39"/>
      <c r="J316" s="39"/>
      <c r="K316" s="39"/>
      <c r="L316" s="126">
        <f t="shared" si="98"/>
        <v>0</v>
      </c>
      <c r="M316" s="40"/>
      <c r="P316" s="139"/>
    </row>
    <row r="317" spans="1:16" x14ac:dyDescent="0.25">
      <c r="A317" s="43"/>
      <c r="B317" s="29"/>
      <c r="C317" s="37" t="s">
        <v>602</v>
      </c>
      <c r="D317" s="38" t="s">
        <v>603</v>
      </c>
      <c r="E317" s="39"/>
      <c r="F317" s="39"/>
      <c r="G317" s="39"/>
      <c r="H317" s="39"/>
      <c r="I317" s="39"/>
      <c r="J317" s="39"/>
      <c r="K317" s="39"/>
      <c r="L317" s="126">
        <f t="shared" si="98"/>
        <v>0</v>
      </c>
      <c r="M317" s="40"/>
      <c r="P317" s="139"/>
    </row>
    <row r="318" spans="1:16" x14ac:dyDescent="0.25">
      <c r="A318" s="43"/>
      <c r="B318" s="36" t="s">
        <v>604</v>
      </c>
      <c r="C318" s="36"/>
      <c r="D318" s="44" t="s">
        <v>605</v>
      </c>
      <c r="E318" s="80">
        <f>SUM(E319:E321)</f>
        <v>0</v>
      </c>
      <c r="F318" s="80">
        <f>SUM(F319:F321)</f>
        <v>0</v>
      </c>
      <c r="G318" s="80">
        <f t="shared" ref="G318:M318" si="99">SUM(G319:G321)</f>
        <v>0</v>
      </c>
      <c r="H318" s="80">
        <f t="shared" si="99"/>
        <v>0</v>
      </c>
      <c r="I318" s="80">
        <f t="shared" si="99"/>
        <v>0</v>
      </c>
      <c r="J318" s="80">
        <f t="shared" si="99"/>
        <v>0</v>
      </c>
      <c r="K318" s="80">
        <f t="shared" si="99"/>
        <v>0</v>
      </c>
      <c r="L318" s="131">
        <f t="shared" si="99"/>
        <v>0</v>
      </c>
      <c r="M318" s="81">
        <f t="shared" si="99"/>
        <v>0</v>
      </c>
      <c r="P318" s="139"/>
    </row>
    <row r="319" spans="1:16" x14ac:dyDescent="0.25">
      <c r="A319" s="43"/>
      <c r="B319" s="29"/>
      <c r="C319" s="37" t="s">
        <v>606</v>
      </c>
      <c r="D319" s="38" t="s">
        <v>607</v>
      </c>
      <c r="E319" s="39"/>
      <c r="F319" s="39"/>
      <c r="G319" s="39"/>
      <c r="H319" s="39"/>
      <c r="I319" s="39"/>
      <c r="J319" s="39"/>
      <c r="K319" s="39"/>
      <c r="L319" s="126">
        <f t="shared" ref="L319:L321" si="100">J319-K319</f>
        <v>0</v>
      </c>
      <c r="M319" s="40"/>
      <c r="P319" s="139"/>
    </row>
    <row r="320" spans="1:16" x14ac:dyDescent="0.25">
      <c r="A320" s="43"/>
      <c r="B320" s="29"/>
      <c r="C320" s="37" t="s">
        <v>608</v>
      </c>
      <c r="D320" s="38" t="s">
        <v>609</v>
      </c>
      <c r="E320" s="39"/>
      <c r="F320" s="39"/>
      <c r="G320" s="39"/>
      <c r="H320" s="39"/>
      <c r="I320" s="39"/>
      <c r="J320" s="39"/>
      <c r="K320" s="39"/>
      <c r="L320" s="126">
        <f t="shared" si="100"/>
        <v>0</v>
      </c>
      <c r="M320" s="40"/>
      <c r="P320" s="139"/>
    </row>
    <row r="321" spans="1:16" x14ac:dyDescent="0.25">
      <c r="A321" s="43"/>
      <c r="B321" s="29"/>
      <c r="C321" s="37" t="s">
        <v>610</v>
      </c>
      <c r="D321" s="38" t="s">
        <v>611</v>
      </c>
      <c r="E321" s="39"/>
      <c r="F321" s="39"/>
      <c r="G321" s="39"/>
      <c r="H321" s="39"/>
      <c r="I321" s="39"/>
      <c r="J321" s="39"/>
      <c r="K321" s="39"/>
      <c r="L321" s="126">
        <f t="shared" si="100"/>
        <v>0</v>
      </c>
      <c r="M321" s="40"/>
      <c r="P321" s="139"/>
    </row>
    <row r="322" spans="1:16" x14ac:dyDescent="0.25">
      <c r="A322" s="43"/>
      <c r="B322" s="29"/>
      <c r="C322" s="37"/>
      <c r="D322" s="38"/>
      <c r="E322" s="95"/>
      <c r="F322" s="95"/>
      <c r="G322" s="95"/>
      <c r="H322" s="95"/>
      <c r="I322" s="96"/>
      <c r="J322" s="97"/>
      <c r="K322" s="98"/>
      <c r="L322" s="133"/>
      <c r="M322" s="99"/>
      <c r="P322" s="139"/>
    </row>
    <row r="323" spans="1:16" ht="18" customHeight="1" x14ac:dyDescent="0.25">
      <c r="A323" s="32" t="s">
        <v>612</v>
      </c>
      <c r="B323" s="165" t="s">
        <v>613</v>
      </c>
      <c r="C323" s="183"/>
      <c r="D323" s="24"/>
      <c r="E323" s="100">
        <f t="shared" ref="E323:J323" si="101">E324+E327+E332+E341+E343</f>
        <v>30768000</v>
      </c>
      <c r="F323" s="100">
        <f t="shared" si="101"/>
        <v>30486000</v>
      </c>
      <c r="G323" s="100">
        <f t="shared" si="101"/>
        <v>6418000</v>
      </c>
      <c r="H323" s="100">
        <f t="shared" si="101"/>
        <v>1585000</v>
      </c>
      <c r="I323" s="100">
        <f t="shared" si="101"/>
        <v>1584264.8</v>
      </c>
      <c r="J323" s="100">
        <f t="shared" si="101"/>
        <v>1584264.8</v>
      </c>
      <c r="K323" s="100">
        <f>K324+K327+K332+K341+K343+K350</f>
        <v>1584264.8</v>
      </c>
      <c r="L323" s="127">
        <f>L324+L327+L332+L341+L343</f>
        <v>0</v>
      </c>
      <c r="M323" s="99">
        <f>M324+M327+M332+M341+M343</f>
        <v>9035911.4800000004</v>
      </c>
      <c r="P323" s="139"/>
    </row>
    <row r="324" spans="1:16" x14ac:dyDescent="0.25">
      <c r="A324" s="32" t="s">
        <v>95</v>
      </c>
      <c r="B324" s="36"/>
      <c r="C324" s="50"/>
      <c r="D324" s="44" t="s">
        <v>96</v>
      </c>
      <c r="E324" s="46">
        <f>E325</f>
        <v>85000</v>
      </c>
      <c r="F324" s="46">
        <f t="shared" ref="F324:M325" si="102">F325</f>
        <v>85000</v>
      </c>
      <c r="G324" s="46">
        <f t="shared" si="102"/>
        <v>85000</v>
      </c>
      <c r="H324" s="46">
        <f t="shared" si="102"/>
        <v>85000</v>
      </c>
      <c r="I324" s="46">
        <f t="shared" si="102"/>
        <v>84288.8</v>
      </c>
      <c r="J324" s="46">
        <f t="shared" si="102"/>
        <v>84288.8</v>
      </c>
      <c r="K324" s="46">
        <f t="shared" si="102"/>
        <v>84288.8</v>
      </c>
      <c r="L324" s="127">
        <f t="shared" si="102"/>
        <v>0</v>
      </c>
      <c r="M324" s="47">
        <f t="shared" si="102"/>
        <v>0</v>
      </c>
      <c r="P324" s="139"/>
    </row>
    <row r="325" spans="1:16" x14ac:dyDescent="0.25">
      <c r="A325" s="33"/>
      <c r="B325" s="29" t="s">
        <v>189</v>
      </c>
      <c r="C325" s="36"/>
      <c r="D325" s="44" t="s">
        <v>190</v>
      </c>
      <c r="E325" s="46">
        <f>E326</f>
        <v>85000</v>
      </c>
      <c r="F325" s="46">
        <f t="shared" si="102"/>
        <v>85000</v>
      </c>
      <c r="G325" s="46">
        <f t="shared" si="102"/>
        <v>85000</v>
      </c>
      <c r="H325" s="46">
        <f t="shared" si="102"/>
        <v>85000</v>
      </c>
      <c r="I325" s="46">
        <f t="shared" si="102"/>
        <v>84288.8</v>
      </c>
      <c r="J325" s="46">
        <f t="shared" si="102"/>
        <v>84288.8</v>
      </c>
      <c r="K325" s="46">
        <f t="shared" si="102"/>
        <v>84288.8</v>
      </c>
      <c r="L325" s="127">
        <f t="shared" si="102"/>
        <v>0</v>
      </c>
      <c r="M325" s="47">
        <f t="shared" si="102"/>
        <v>0</v>
      </c>
      <c r="P325" s="139"/>
    </row>
    <row r="326" spans="1:16" x14ac:dyDescent="0.25">
      <c r="A326" s="41"/>
      <c r="B326" s="29"/>
      <c r="C326" s="42" t="s">
        <v>614</v>
      </c>
      <c r="D326" s="38" t="s">
        <v>208</v>
      </c>
      <c r="E326" s="39">
        <v>85000</v>
      </c>
      <c r="F326" s="39">
        <v>85000</v>
      </c>
      <c r="G326" s="39">
        <v>85000</v>
      </c>
      <c r="H326" s="39">
        <v>85000</v>
      </c>
      <c r="I326" s="39">
        <f>J326</f>
        <v>84288.8</v>
      </c>
      <c r="J326" s="39">
        <f>K326</f>
        <v>84288.8</v>
      </c>
      <c r="K326" s="39">
        <v>84288.8</v>
      </c>
      <c r="L326" s="126"/>
      <c r="M326" s="40"/>
      <c r="P326" s="139"/>
    </row>
    <row r="327" spans="1:16" x14ac:dyDescent="0.25">
      <c r="A327" s="173" t="s">
        <v>615</v>
      </c>
      <c r="B327" s="164"/>
      <c r="C327" s="164"/>
      <c r="D327" s="44" t="s">
        <v>429</v>
      </c>
      <c r="E327" s="57">
        <f>E328</f>
        <v>0</v>
      </c>
      <c r="F327" s="57">
        <f t="shared" ref="F327:M327" si="103">F328</f>
        <v>0</v>
      </c>
      <c r="G327" s="57">
        <f t="shared" si="103"/>
        <v>0</v>
      </c>
      <c r="H327" s="57">
        <f t="shared" si="103"/>
        <v>0</v>
      </c>
      <c r="I327" s="57">
        <f t="shared" si="103"/>
        <v>0</v>
      </c>
      <c r="J327" s="57">
        <f t="shared" si="103"/>
        <v>0</v>
      </c>
      <c r="K327" s="57">
        <f t="shared" si="103"/>
        <v>0</v>
      </c>
      <c r="L327" s="128">
        <f t="shared" si="103"/>
        <v>0</v>
      </c>
      <c r="M327" s="58">
        <f t="shared" si="103"/>
        <v>19707.48</v>
      </c>
      <c r="P327" s="139"/>
    </row>
    <row r="328" spans="1:16" x14ac:dyDescent="0.25">
      <c r="A328" s="43"/>
      <c r="B328" s="166" t="s">
        <v>616</v>
      </c>
      <c r="C328" s="166"/>
      <c r="D328" s="44" t="s">
        <v>431</v>
      </c>
      <c r="E328" s="57">
        <f>SUM(E329:E331)</f>
        <v>0</v>
      </c>
      <c r="F328" s="57">
        <f t="shared" ref="F328:H328" si="104">SUM(F329:F331)</f>
        <v>0</v>
      </c>
      <c r="G328" s="57">
        <f t="shared" si="104"/>
        <v>0</v>
      </c>
      <c r="H328" s="57">
        <f t="shared" si="104"/>
        <v>0</v>
      </c>
      <c r="I328" s="57">
        <f>SUM(I329:I331)</f>
        <v>0</v>
      </c>
      <c r="J328" s="57">
        <f>SUM(J329:J331)</f>
        <v>0</v>
      </c>
      <c r="K328" s="57">
        <f>SUM(K329:K331)</f>
        <v>0</v>
      </c>
      <c r="L328" s="128">
        <f t="shared" ref="L328:M328" si="105">SUM(L329:L331)</f>
        <v>0</v>
      </c>
      <c r="M328" s="58">
        <f t="shared" si="105"/>
        <v>19707.48</v>
      </c>
      <c r="P328" s="139"/>
    </row>
    <row r="329" spans="1:16" x14ac:dyDescent="0.25">
      <c r="A329" s="32"/>
      <c r="B329" s="74"/>
      <c r="C329" s="75" t="s">
        <v>432</v>
      </c>
      <c r="D329" s="76" t="s">
        <v>433</v>
      </c>
      <c r="E329" s="39"/>
      <c r="F329" s="39"/>
      <c r="G329" s="39"/>
      <c r="H329" s="39"/>
      <c r="I329" s="39"/>
      <c r="J329" s="39"/>
      <c r="K329" s="39"/>
      <c r="L329" s="126">
        <f t="shared" ref="L329:L331" si="106">J329-K329</f>
        <v>0</v>
      </c>
      <c r="M329" s="40"/>
      <c r="P329" s="139"/>
    </row>
    <row r="330" spans="1:16" x14ac:dyDescent="0.25">
      <c r="A330" s="32"/>
      <c r="B330" s="74"/>
      <c r="C330" s="75" t="s">
        <v>434</v>
      </c>
      <c r="D330" s="76" t="s">
        <v>435</v>
      </c>
      <c r="E330" s="39"/>
      <c r="F330" s="39"/>
      <c r="G330" s="39"/>
      <c r="H330" s="39"/>
      <c r="I330" s="39"/>
      <c r="J330" s="39"/>
      <c r="K330" s="39"/>
      <c r="L330" s="126">
        <f t="shared" si="106"/>
        <v>0</v>
      </c>
      <c r="M330" s="40">
        <v>19707.48</v>
      </c>
      <c r="P330" s="139"/>
    </row>
    <row r="331" spans="1:16" x14ac:dyDescent="0.25">
      <c r="A331" s="32"/>
      <c r="B331" s="74"/>
      <c r="C331" s="75" t="s">
        <v>436</v>
      </c>
      <c r="D331" s="76" t="s">
        <v>437</v>
      </c>
      <c r="E331" s="39"/>
      <c r="F331" s="39"/>
      <c r="G331" s="39"/>
      <c r="H331" s="39"/>
      <c r="I331" s="39"/>
      <c r="J331" s="39"/>
      <c r="K331" s="39"/>
      <c r="L331" s="126">
        <f t="shared" si="106"/>
        <v>0</v>
      </c>
      <c r="M331" s="40"/>
      <c r="P331" s="139"/>
    </row>
    <row r="332" spans="1:16" ht="26.25" customHeight="1" x14ac:dyDescent="0.25">
      <c r="A332" s="179" t="s">
        <v>617</v>
      </c>
      <c r="B332" s="163"/>
      <c r="C332" s="163"/>
      <c r="D332" s="24">
        <v>58</v>
      </c>
      <c r="E332" s="101">
        <f>E337+E333</f>
        <v>2500000</v>
      </c>
      <c r="F332" s="101">
        <f t="shared" ref="F332:G332" si="107">F337+F333</f>
        <v>2500000</v>
      </c>
      <c r="G332" s="101">
        <f t="shared" si="107"/>
        <v>1751000</v>
      </c>
      <c r="H332" s="101">
        <f t="shared" ref="H332:M332" si="108">H337</f>
        <v>0</v>
      </c>
      <c r="I332" s="101">
        <f t="shared" si="108"/>
        <v>0</v>
      </c>
      <c r="J332" s="101">
        <f>J337</f>
        <v>0</v>
      </c>
      <c r="K332" s="101">
        <f t="shared" si="108"/>
        <v>0</v>
      </c>
      <c r="L332" s="134">
        <f t="shared" si="108"/>
        <v>0</v>
      </c>
      <c r="M332" s="102">
        <f t="shared" si="108"/>
        <v>0</v>
      </c>
      <c r="P332" s="139"/>
    </row>
    <row r="333" spans="1:16" x14ac:dyDescent="0.25">
      <c r="A333" s="32"/>
      <c r="B333" s="163" t="s">
        <v>643</v>
      </c>
      <c r="C333" s="163"/>
      <c r="D333" s="24">
        <v>58.01</v>
      </c>
      <c r="E333" s="46">
        <f>SUM(E334:E336)</f>
        <v>2500000</v>
      </c>
      <c r="F333" s="46">
        <f t="shared" ref="F333:M333" si="109">SUM(F334:F336)</f>
        <v>2500000</v>
      </c>
      <c r="G333" s="46">
        <f t="shared" si="109"/>
        <v>1751000</v>
      </c>
      <c r="H333" s="46">
        <f t="shared" si="109"/>
        <v>0</v>
      </c>
      <c r="I333" s="46">
        <f t="shared" si="109"/>
        <v>0</v>
      </c>
      <c r="J333" s="46">
        <f t="shared" si="109"/>
        <v>0</v>
      </c>
      <c r="K333" s="46">
        <f t="shared" si="109"/>
        <v>0</v>
      </c>
      <c r="L333" s="46">
        <f t="shared" si="109"/>
        <v>0</v>
      </c>
      <c r="M333" s="46">
        <f t="shared" si="109"/>
        <v>0</v>
      </c>
      <c r="P333" s="139"/>
    </row>
    <row r="334" spans="1:16" x14ac:dyDescent="0.25">
      <c r="A334" s="32"/>
      <c r="B334" s="87"/>
      <c r="C334" s="78" t="s">
        <v>432</v>
      </c>
      <c r="D334" s="76" t="s">
        <v>464</v>
      </c>
      <c r="E334" s="39">
        <v>375000</v>
      </c>
      <c r="F334" s="39">
        <v>375000</v>
      </c>
      <c r="G334" s="39">
        <v>263000</v>
      </c>
      <c r="H334" s="39">
        <v>0</v>
      </c>
      <c r="I334" s="39">
        <f>K334</f>
        <v>0</v>
      </c>
      <c r="J334" s="39"/>
      <c r="K334" s="39">
        <f>J334</f>
        <v>0</v>
      </c>
      <c r="L334" s="95">
        <f t="shared" ref="L334:L336" si="110">J334-K334</f>
        <v>0</v>
      </c>
      <c r="M334" s="40"/>
      <c r="P334" s="139"/>
    </row>
    <row r="335" spans="1:16" x14ac:dyDescent="0.25">
      <c r="A335" s="32"/>
      <c r="B335" s="87"/>
      <c r="C335" s="78" t="s">
        <v>441</v>
      </c>
      <c r="D335" s="76" t="s">
        <v>465</v>
      </c>
      <c r="E335" s="39">
        <v>2125000</v>
      </c>
      <c r="F335" s="39">
        <v>2125000</v>
      </c>
      <c r="G335" s="39">
        <v>1488000</v>
      </c>
      <c r="H335" s="39">
        <v>0</v>
      </c>
      <c r="I335" s="39">
        <f>K335</f>
        <v>0</v>
      </c>
      <c r="J335" s="39"/>
      <c r="K335" s="39"/>
      <c r="L335" s="95">
        <f t="shared" si="110"/>
        <v>0</v>
      </c>
      <c r="M335" s="40"/>
      <c r="P335" s="139"/>
    </row>
    <row r="336" spans="1:16" x14ac:dyDescent="0.25">
      <c r="A336" s="32"/>
      <c r="B336" s="87"/>
      <c r="C336" s="78" t="s">
        <v>443</v>
      </c>
      <c r="D336" s="76" t="s">
        <v>466</v>
      </c>
      <c r="E336" s="39"/>
      <c r="F336" s="39"/>
      <c r="G336" s="39"/>
      <c r="H336" s="39"/>
      <c r="I336" s="39"/>
      <c r="J336" s="39"/>
      <c r="K336" s="39"/>
      <c r="L336" s="95">
        <f t="shared" si="110"/>
        <v>0</v>
      </c>
      <c r="M336" s="40"/>
      <c r="P336" s="139"/>
    </row>
    <row r="337" spans="1:16" x14ac:dyDescent="0.25">
      <c r="A337" s="32"/>
      <c r="B337" s="163" t="s">
        <v>474</v>
      </c>
      <c r="C337" s="163"/>
      <c r="D337" s="24">
        <v>58.03</v>
      </c>
      <c r="E337" s="46">
        <f>SUM(E338:E340)</f>
        <v>0</v>
      </c>
      <c r="F337" s="46">
        <f t="shared" ref="F337:M337" si="111">SUM(F338:F340)</f>
        <v>0</v>
      </c>
      <c r="G337" s="46">
        <f t="shared" si="111"/>
        <v>0</v>
      </c>
      <c r="H337" s="46">
        <f t="shared" si="111"/>
        <v>0</v>
      </c>
      <c r="I337" s="46">
        <f t="shared" si="111"/>
        <v>0</v>
      </c>
      <c r="J337" s="46">
        <f t="shared" si="111"/>
        <v>0</v>
      </c>
      <c r="K337" s="46">
        <f t="shared" si="111"/>
        <v>0</v>
      </c>
      <c r="L337" s="127">
        <f t="shared" si="111"/>
        <v>0</v>
      </c>
      <c r="M337" s="47">
        <f t="shared" si="111"/>
        <v>0</v>
      </c>
      <c r="P337" s="139"/>
    </row>
    <row r="338" spans="1:16" x14ac:dyDescent="0.25">
      <c r="A338" s="32"/>
      <c r="B338" s="87"/>
      <c r="C338" s="78" t="s">
        <v>432</v>
      </c>
      <c r="D338" s="76" t="s">
        <v>475</v>
      </c>
      <c r="E338" s="39"/>
      <c r="F338" s="39">
        <v>0</v>
      </c>
      <c r="G338" s="39"/>
      <c r="H338" s="39"/>
      <c r="I338" s="39"/>
      <c r="J338" s="39"/>
      <c r="K338" s="39"/>
      <c r="L338" s="126"/>
      <c r="M338" s="40"/>
      <c r="P338" s="139"/>
    </row>
    <row r="339" spans="1:16" x14ac:dyDescent="0.25">
      <c r="A339" s="32"/>
      <c r="B339" s="87"/>
      <c r="C339" s="78" t="s">
        <v>441</v>
      </c>
      <c r="D339" s="76" t="s">
        <v>476</v>
      </c>
      <c r="E339" s="39"/>
      <c r="F339" s="39"/>
      <c r="G339" s="39"/>
      <c r="H339" s="39"/>
      <c r="I339" s="39"/>
      <c r="J339" s="39"/>
      <c r="K339" s="39"/>
      <c r="L339" s="126"/>
      <c r="M339" s="40"/>
      <c r="P339" s="139"/>
    </row>
    <row r="340" spans="1:16" x14ac:dyDescent="0.25">
      <c r="A340" s="32"/>
      <c r="B340" s="87"/>
      <c r="C340" s="78" t="s">
        <v>443</v>
      </c>
      <c r="D340" s="76" t="s">
        <v>477</v>
      </c>
      <c r="E340" s="39"/>
      <c r="F340" s="39"/>
      <c r="G340" s="39"/>
      <c r="H340" s="39"/>
      <c r="I340" s="39"/>
      <c r="J340" s="39"/>
      <c r="K340" s="39"/>
      <c r="L340" s="126">
        <f t="shared" ref="L340" si="112">J340-K340</f>
        <v>0</v>
      </c>
      <c r="M340" s="40"/>
      <c r="P340" s="139"/>
    </row>
    <row r="341" spans="1:16" x14ac:dyDescent="0.25">
      <c r="A341" s="173" t="s">
        <v>538</v>
      </c>
      <c r="B341" s="183"/>
      <c r="C341" s="183"/>
      <c r="D341" s="44" t="s">
        <v>539</v>
      </c>
      <c r="E341" s="26">
        <f>SUM(E342)</f>
        <v>0</v>
      </c>
      <c r="F341" s="26">
        <f t="shared" ref="F341:M341" si="113">SUM(F342)</f>
        <v>0</v>
      </c>
      <c r="G341" s="26">
        <f t="shared" si="113"/>
        <v>0</v>
      </c>
      <c r="H341" s="26">
        <f t="shared" si="113"/>
        <v>0</v>
      </c>
      <c r="I341" s="26">
        <f t="shared" si="113"/>
        <v>0</v>
      </c>
      <c r="J341" s="26">
        <f t="shared" si="113"/>
        <v>0</v>
      </c>
      <c r="K341" s="26">
        <f t="shared" si="113"/>
        <v>0</v>
      </c>
      <c r="L341" s="125">
        <f t="shared" si="113"/>
        <v>0</v>
      </c>
      <c r="M341" s="27">
        <f t="shared" si="113"/>
        <v>0</v>
      </c>
      <c r="P341" s="139"/>
    </row>
    <row r="342" spans="1:16" x14ac:dyDescent="0.25">
      <c r="A342" s="43"/>
      <c r="B342" s="164" t="s">
        <v>540</v>
      </c>
      <c r="C342" s="183"/>
      <c r="D342" s="44" t="s">
        <v>541</v>
      </c>
      <c r="E342" s="39"/>
      <c r="F342" s="39"/>
      <c r="G342" s="39"/>
      <c r="H342" s="39"/>
      <c r="I342" s="39"/>
      <c r="J342" s="39"/>
      <c r="K342" s="39"/>
      <c r="L342" s="126"/>
      <c r="M342" s="40"/>
      <c r="P342" s="139"/>
    </row>
    <row r="343" spans="1:16" x14ac:dyDescent="0.25">
      <c r="A343" s="43" t="s">
        <v>542</v>
      </c>
      <c r="B343" s="29"/>
      <c r="C343" s="37"/>
      <c r="D343" s="44" t="s">
        <v>543</v>
      </c>
      <c r="E343" s="57">
        <f>E344</f>
        <v>28183000</v>
      </c>
      <c r="F343" s="57">
        <f t="shared" ref="F343:M344" si="114">F344</f>
        <v>27901000</v>
      </c>
      <c r="G343" s="57">
        <f t="shared" si="114"/>
        <v>4582000</v>
      </c>
      <c r="H343" s="57">
        <f t="shared" si="114"/>
        <v>1500000</v>
      </c>
      <c r="I343" s="57">
        <f t="shared" si="114"/>
        <v>1499976</v>
      </c>
      <c r="J343" s="57">
        <f t="shared" si="114"/>
        <v>1499976</v>
      </c>
      <c r="K343" s="57">
        <f t="shared" si="114"/>
        <v>1499976</v>
      </c>
      <c r="L343" s="128">
        <f t="shared" si="114"/>
        <v>0</v>
      </c>
      <c r="M343" s="58">
        <f t="shared" si="114"/>
        <v>9016204</v>
      </c>
      <c r="P343" s="139"/>
    </row>
    <row r="344" spans="1:16" x14ac:dyDescent="0.25">
      <c r="A344" s="43" t="s">
        <v>544</v>
      </c>
      <c r="B344" s="29"/>
      <c r="C344" s="29"/>
      <c r="D344" s="44" t="s">
        <v>545</v>
      </c>
      <c r="E344" s="57">
        <f>E345</f>
        <v>28183000</v>
      </c>
      <c r="F344" s="57">
        <f t="shared" si="114"/>
        <v>27901000</v>
      </c>
      <c r="G344" s="57">
        <f t="shared" si="114"/>
        <v>4582000</v>
      </c>
      <c r="H344" s="57">
        <f t="shared" si="114"/>
        <v>1500000</v>
      </c>
      <c r="I344" s="57">
        <f t="shared" si="114"/>
        <v>1499976</v>
      </c>
      <c r="J344" s="57">
        <f t="shared" si="114"/>
        <v>1499976</v>
      </c>
      <c r="K344" s="57">
        <f t="shared" si="114"/>
        <v>1499976</v>
      </c>
      <c r="L344" s="128">
        <f t="shared" si="114"/>
        <v>0</v>
      </c>
      <c r="M344" s="58">
        <f t="shared" si="114"/>
        <v>9016204</v>
      </c>
      <c r="P344" s="139"/>
    </row>
    <row r="345" spans="1:16" x14ac:dyDescent="0.25">
      <c r="A345" s="35"/>
      <c r="B345" s="29" t="s">
        <v>546</v>
      </c>
      <c r="C345" s="42"/>
      <c r="D345" s="24" t="s">
        <v>547</v>
      </c>
      <c r="E345" s="57">
        <f>SUM(E346:E348)</f>
        <v>28183000</v>
      </c>
      <c r="F345" s="57">
        <f t="shared" ref="F345:M345" si="115">SUM(F346:F348)</f>
        <v>27901000</v>
      </c>
      <c r="G345" s="57">
        <f t="shared" si="115"/>
        <v>4582000</v>
      </c>
      <c r="H345" s="57">
        <f t="shared" si="115"/>
        <v>1500000</v>
      </c>
      <c r="I345" s="57">
        <f t="shared" si="115"/>
        <v>1499976</v>
      </c>
      <c r="J345" s="57">
        <f t="shared" si="115"/>
        <v>1499976</v>
      </c>
      <c r="K345" s="57">
        <f t="shared" si="115"/>
        <v>1499976</v>
      </c>
      <c r="L345" s="128">
        <f t="shared" si="115"/>
        <v>0</v>
      </c>
      <c r="M345" s="58">
        <f t="shared" si="115"/>
        <v>9016204</v>
      </c>
      <c r="P345" s="139"/>
    </row>
    <row r="346" spans="1:16" x14ac:dyDescent="0.25">
      <c r="A346" s="103"/>
      <c r="B346" s="104"/>
      <c r="C346" s="104" t="s">
        <v>548</v>
      </c>
      <c r="D346" s="76" t="s">
        <v>549</v>
      </c>
      <c r="E346" s="39">
        <v>28183000</v>
      </c>
      <c r="F346" s="39">
        <v>27901000</v>
      </c>
      <c r="G346" s="39">
        <v>4582000</v>
      </c>
      <c r="H346" s="39">
        <v>1500000</v>
      </c>
      <c r="I346" s="39">
        <f>J346</f>
        <v>1499976</v>
      </c>
      <c r="J346" s="39">
        <f>K346</f>
        <v>1499976</v>
      </c>
      <c r="K346" s="39">
        <v>1499976</v>
      </c>
      <c r="L346" s="126"/>
      <c r="M346" s="40">
        <v>9016204</v>
      </c>
      <c r="P346" s="139"/>
    </row>
    <row r="347" spans="1:16" x14ac:dyDescent="0.25">
      <c r="A347" s="103"/>
      <c r="B347" s="105"/>
      <c r="C347" s="106" t="s">
        <v>550</v>
      </c>
      <c r="D347" s="76" t="s">
        <v>551</v>
      </c>
      <c r="E347" s="39"/>
      <c r="F347" s="39"/>
      <c r="G347" s="39"/>
      <c r="H347" s="39"/>
      <c r="I347" s="39"/>
      <c r="J347" s="39"/>
      <c r="K347" s="39"/>
      <c r="L347" s="126">
        <f t="shared" ref="L347:L348" si="116">J347-K347</f>
        <v>0</v>
      </c>
      <c r="M347" s="40"/>
      <c r="P347" s="139"/>
    </row>
    <row r="348" spans="1:16" x14ac:dyDescent="0.25">
      <c r="A348" s="103"/>
      <c r="B348" s="104"/>
      <c r="C348" s="104" t="s">
        <v>618</v>
      </c>
      <c r="D348" s="76" t="s">
        <v>555</v>
      </c>
      <c r="E348" s="39"/>
      <c r="F348" s="39"/>
      <c r="G348" s="39"/>
      <c r="H348" s="39"/>
      <c r="I348" s="39"/>
      <c r="J348" s="39"/>
      <c r="K348" s="39"/>
      <c r="L348" s="126">
        <f t="shared" si="116"/>
        <v>0</v>
      </c>
      <c r="M348" s="40"/>
      <c r="P348" s="139"/>
    </row>
    <row r="349" spans="1:16" x14ac:dyDescent="0.25">
      <c r="A349" s="32"/>
      <c r="B349" s="107"/>
      <c r="C349" s="107"/>
      <c r="D349" s="24"/>
      <c r="E349" s="108"/>
      <c r="F349" s="108"/>
      <c r="G349" s="108"/>
      <c r="H349" s="108"/>
      <c r="I349" s="109"/>
      <c r="J349" s="109"/>
      <c r="K349" s="109"/>
      <c r="L349" s="135"/>
      <c r="M349" s="110"/>
      <c r="P349" s="139"/>
    </row>
    <row r="350" spans="1:16" x14ac:dyDescent="0.25">
      <c r="A350" s="184" t="s">
        <v>619</v>
      </c>
      <c r="B350" s="185"/>
      <c r="C350" s="185"/>
      <c r="D350" s="24"/>
      <c r="E350" s="46">
        <f>E351+E353</f>
        <v>41000</v>
      </c>
      <c r="F350" s="46">
        <f t="shared" ref="F350:M350" si="117">F351+F353</f>
        <v>41000</v>
      </c>
      <c r="G350" s="46">
        <f t="shared" si="117"/>
        <v>41000</v>
      </c>
      <c r="H350" s="46">
        <f t="shared" si="117"/>
        <v>41000</v>
      </c>
      <c r="I350" s="46">
        <f t="shared" si="117"/>
        <v>0</v>
      </c>
      <c r="J350" s="46">
        <f t="shared" si="117"/>
        <v>0</v>
      </c>
      <c r="K350" s="46">
        <f t="shared" si="117"/>
        <v>0</v>
      </c>
      <c r="L350" s="127">
        <f t="shared" si="117"/>
        <v>0</v>
      </c>
      <c r="M350" s="47">
        <f t="shared" si="117"/>
        <v>34410.620000000003</v>
      </c>
      <c r="P350" s="139"/>
    </row>
    <row r="351" spans="1:16" x14ac:dyDescent="0.25">
      <c r="A351" s="32" t="s">
        <v>95</v>
      </c>
      <c r="B351" s="36"/>
      <c r="C351" s="50"/>
      <c r="D351" s="44" t="s">
        <v>96</v>
      </c>
      <c r="E351" s="46">
        <f>E352</f>
        <v>41000</v>
      </c>
      <c r="F351" s="46">
        <f t="shared" ref="F351:M351" si="118">F352</f>
        <v>41000</v>
      </c>
      <c r="G351" s="46">
        <f t="shared" si="118"/>
        <v>41000</v>
      </c>
      <c r="H351" s="46">
        <f t="shared" si="118"/>
        <v>41000</v>
      </c>
      <c r="I351" s="46">
        <f t="shared" si="118"/>
        <v>0</v>
      </c>
      <c r="J351" s="46">
        <f t="shared" si="118"/>
        <v>0</v>
      </c>
      <c r="K351" s="46">
        <f t="shared" si="118"/>
        <v>0</v>
      </c>
      <c r="L351" s="127">
        <f t="shared" si="118"/>
        <v>0</v>
      </c>
      <c r="M351" s="47">
        <f t="shared" si="118"/>
        <v>225.36</v>
      </c>
      <c r="P351" s="139"/>
    </row>
    <row r="352" spans="1:16" x14ac:dyDescent="0.25">
      <c r="A352" s="43"/>
      <c r="B352" s="163" t="s">
        <v>620</v>
      </c>
      <c r="C352" s="163"/>
      <c r="D352" s="44" t="s">
        <v>178</v>
      </c>
      <c r="E352" s="39">
        <v>41000</v>
      </c>
      <c r="F352" s="39">
        <v>41000</v>
      </c>
      <c r="G352" s="39">
        <v>41000</v>
      </c>
      <c r="H352" s="39">
        <v>41000</v>
      </c>
      <c r="I352" s="39"/>
      <c r="J352" s="39"/>
      <c r="K352" s="39"/>
      <c r="L352" s="126"/>
      <c r="M352" s="40">
        <v>225.36</v>
      </c>
      <c r="P352" s="139"/>
    </row>
    <row r="353" spans="1:16" x14ac:dyDescent="0.25">
      <c r="A353" s="43" t="s">
        <v>542</v>
      </c>
      <c r="B353" s="29"/>
      <c r="C353" s="37"/>
      <c r="D353" s="44" t="s">
        <v>543</v>
      </c>
      <c r="E353" s="46">
        <f t="shared" ref="E353:M355" si="119">E354</f>
        <v>0</v>
      </c>
      <c r="F353" s="46">
        <f t="shared" si="119"/>
        <v>0</v>
      </c>
      <c r="G353" s="46">
        <f t="shared" si="119"/>
        <v>0</v>
      </c>
      <c r="H353" s="46">
        <f t="shared" si="119"/>
        <v>0</v>
      </c>
      <c r="I353" s="46">
        <f t="shared" si="119"/>
        <v>0</v>
      </c>
      <c r="J353" s="46">
        <f t="shared" si="119"/>
        <v>0</v>
      </c>
      <c r="K353" s="46">
        <f t="shared" si="119"/>
        <v>0</v>
      </c>
      <c r="L353" s="127">
        <f t="shared" si="119"/>
        <v>0</v>
      </c>
      <c r="M353" s="47">
        <f t="shared" si="119"/>
        <v>34185.26</v>
      </c>
      <c r="P353" s="139"/>
    </row>
    <row r="354" spans="1:16" x14ac:dyDescent="0.25">
      <c r="A354" s="43" t="s">
        <v>544</v>
      </c>
      <c r="B354" s="29"/>
      <c r="C354" s="29"/>
      <c r="D354" s="44" t="s">
        <v>545</v>
      </c>
      <c r="E354" s="46">
        <f t="shared" si="119"/>
        <v>0</v>
      </c>
      <c r="F354" s="46">
        <f t="shared" si="119"/>
        <v>0</v>
      </c>
      <c r="G354" s="46">
        <f t="shared" si="119"/>
        <v>0</v>
      </c>
      <c r="H354" s="46">
        <f t="shared" si="119"/>
        <v>0</v>
      </c>
      <c r="I354" s="46">
        <f t="shared" si="119"/>
        <v>0</v>
      </c>
      <c r="J354" s="46">
        <f t="shared" si="119"/>
        <v>0</v>
      </c>
      <c r="K354" s="46">
        <f t="shared" si="119"/>
        <v>0</v>
      </c>
      <c r="L354" s="127">
        <f t="shared" si="119"/>
        <v>0</v>
      </c>
      <c r="M354" s="47">
        <f t="shared" si="119"/>
        <v>34185.26</v>
      </c>
      <c r="P354" s="139"/>
    </row>
    <row r="355" spans="1:16" x14ac:dyDescent="0.25">
      <c r="A355" s="35"/>
      <c r="B355" s="29" t="s">
        <v>546</v>
      </c>
      <c r="C355" s="42"/>
      <c r="D355" s="24" t="s">
        <v>547</v>
      </c>
      <c r="E355" s="46">
        <f t="shared" si="119"/>
        <v>0</v>
      </c>
      <c r="F355" s="46">
        <f t="shared" si="119"/>
        <v>0</v>
      </c>
      <c r="G355" s="46">
        <f t="shared" si="119"/>
        <v>0</v>
      </c>
      <c r="H355" s="46">
        <f t="shared" si="119"/>
        <v>0</v>
      </c>
      <c r="I355" s="46">
        <f t="shared" si="119"/>
        <v>0</v>
      </c>
      <c r="J355" s="46">
        <f t="shared" si="119"/>
        <v>0</v>
      </c>
      <c r="K355" s="46">
        <f t="shared" si="119"/>
        <v>0</v>
      </c>
      <c r="L355" s="127">
        <f t="shared" si="119"/>
        <v>0</v>
      </c>
      <c r="M355" s="47">
        <f t="shared" si="119"/>
        <v>34185.26</v>
      </c>
      <c r="P355" s="139"/>
    </row>
    <row r="356" spans="1:16" x14ac:dyDescent="0.25">
      <c r="A356" s="32"/>
      <c r="B356" s="87"/>
      <c r="C356" s="37" t="s">
        <v>550</v>
      </c>
      <c r="D356" s="76" t="s">
        <v>551</v>
      </c>
      <c r="E356" s="39"/>
      <c r="F356" s="39"/>
      <c r="G356" s="39"/>
      <c r="H356" s="39"/>
      <c r="I356" s="39"/>
      <c r="J356" s="39"/>
      <c r="K356" s="39"/>
      <c r="L356" s="126"/>
      <c r="M356" s="40">
        <v>34185.26</v>
      </c>
      <c r="P356" s="139"/>
    </row>
    <row r="357" spans="1:16" x14ac:dyDescent="0.25">
      <c r="A357" s="32"/>
      <c r="B357" s="87"/>
      <c r="C357" s="74"/>
      <c r="D357" s="111"/>
      <c r="E357" s="95"/>
      <c r="F357" s="95"/>
      <c r="G357" s="95"/>
      <c r="H357" s="95"/>
      <c r="I357" s="96"/>
      <c r="J357" s="97"/>
      <c r="K357" s="98"/>
      <c r="L357" s="133"/>
      <c r="M357" s="99"/>
      <c r="P357" s="139"/>
    </row>
    <row r="358" spans="1:16" x14ac:dyDescent="0.25">
      <c r="A358" s="179" t="s">
        <v>621</v>
      </c>
      <c r="B358" s="163"/>
      <c r="C358" s="163"/>
      <c r="D358" s="44" t="s">
        <v>622</v>
      </c>
      <c r="E358" s="101">
        <f>E359</f>
        <v>0</v>
      </c>
      <c r="F358" s="101">
        <f>F359</f>
        <v>0</v>
      </c>
      <c r="G358" s="101">
        <f t="shared" ref="G358:M358" si="120">G359</f>
        <v>0</v>
      </c>
      <c r="H358" s="101">
        <f t="shared" si="120"/>
        <v>0</v>
      </c>
      <c r="I358" s="101">
        <f t="shared" si="120"/>
        <v>-225667.66</v>
      </c>
      <c r="J358" s="101">
        <f t="shared" si="120"/>
        <v>-225667.66</v>
      </c>
      <c r="K358" s="101">
        <f t="shared" si="120"/>
        <v>-225667.66</v>
      </c>
      <c r="L358" s="134">
        <f t="shared" si="120"/>
        <v>0</v>
      </c>
      <c r="M358" s="102">
        <f t="shared" si="120"/>
        <v>0</v>
      </c>
      <c r="P358" s="139"/>
    </row>
    <row r="359" spans="1:16" x14ac:dyDescent="0.25">
      <c r="A359" s="32"/>
      <c r="B359" s="163" t="s">
        <v>623</v>
      </c>
      <c r="C359" s="163"/>
      <c r="D359" s="24">
        <v>85.01</v>
      </c>
      <c r="E359" s="93">
        <f>SUM(E360:E362)</f>
        <v>0</v>
      </c>
      <c r="F359" s="93">
        <f>SUM(F360:F362)</f>
        <v>0</v>
      </c>
      <c r="G359" s="93">
        <f t="shared" ref="G359:M359" si="121">SUM(G360:G362)</f>
        <v>0</v>
      </c>
      <c r="H359" s="93">
        <f t="shared" si="121"/>
        <v>0</v>
      </c>
      <c r="I359" s="93">
        <f t="shared" si="121"/>
        <v>-225667.66</v>
      </c>
      <c r="J359" s="93">
        <f t="shared" si="121"/>
        <v>-225667.66</v>
      </c>
      <c r="K359" s="93">
        <f t="shared" si="121"/>
        <v>-225667.66</v>
      </c>
      <c r="L359" s="132">
        <f t="shared" si="121"/>
        <v>0</v>
      </c>
      <c r="M359" s="94">
        <f t="shared" si="121"/>
        <v>0</v>
      </c>
      <c r="P359" s="139"/>
    </row>
    <row r="360" spans="1:16" ht="38.25" x14ac:dyDescent="0.25">
      <c r="A360" s="32"/>
      <c r="B360" s="112"/>
      <c r="C360" s="113" t="s">
        <v>624</v>
      </c>
      <c r="D360" s="76" t="s">
        <v>625</v>
      </c>
      <c r="E360" s="39"/>
      <c r="F360" s="39"/>
      <c r="G360" s="39"/>
      <c r="H360" s="39"/>
      <c r="I360" s="39">
        <f>J360</f>
        <v>-225667.66</v>
      </c>
      <c r="J360" s="39">
        <f>K360</f>
        <v>-225667.66</v>
      </c>
      <c r="K360" s="39">
        <v>-225667.66</v>
      </c>
      <c r="L360" s="126">
        <f t="shared" ref="L360" si="122">J360-K360</f>
        <v>0</v>
      </c>
      <c r="M360" s="40"/>
      <c r="P360" s="139"/>
    </row>
    <row r="361" spans="1:16" ht="25.5" x14ac:dyDescent="0.25">
      <c r="A361" s="32"/>
      <c r="B361" s="112"/>
      <c r="C361" s="124" t="s">
        <v>626</v>
      </c>
      <c r="D361" s="76" t="s">
        <v>627</v>
      </c>
      <c r="E361" s="39"/>
      <c r="F361" s="39"/>
      <c r="G361" s="39"/>
      <c r="H361" s="39"/>
      <c r="I361" s="39"/>
      <c r="J361" s="39"/>
      <c r="K361" s="39"/>
      <c r="L361" s="126"/>
      <c r="M361" s="40"/>
    </row>
    <row r="362" spans="1:16" ht="26.25" thickBot="1" x14ac:dyDescent="0.3">
      <c r="A362" s="114"/>
      <c r="B362" s="115"/>
      <c r="C362" s="116" t="s">
        <v>628</v>
      </c>
      <c r="D362" s="117" t="s">
        <v>629</v>
      </c>
      <c r="E362" s="118"/>
      <c r="F362" s="118"/>
      <c r="G362" s="118"/>
      <c r="H362" s="118"/>
      <c r="I362" s="118"/>
      <c r="J362" s="118"/>
      <c r="K362" s="118"/>
      <c r="L362" s="136">
        <f>J362-K362</f>
        <v>0</v>
      </c>
      <c r="M362" s="119"/>
    </row>
    <row r="363" spans="1:16" x14ac:dyDescent="0.25">
      <c r="C363" t="s">
        <v>630</v>
      </c>
    </row>
    <row r="364" spans="1:16" x14ac:dyDescent="0.25">
      <c r="C364" t="s">
        <v>631</v>
      </c>
    </row>
    <row r="366" spans="1:16" x14ac:dyDescent="0.25">
      <c r="C366" s="120" t="s">
        <v>636</v>
      </c>
      <c r="D366" s="123" t="s">
        <v>632</v>
      </c>
      <c r="F366" s="121"/>
      <c r="G366" s="122"/>
      <c r="K366" s="137"/>
    </row>
    <row r="367" spans="1:16" x14ac:dyDescent="0.25">
      <c r="C367" t="s">
        <v>645</v>
      </c>
      <c r="D367" t="s">
        <v>637</v>
      </c>
    </row>
    <row r="372" spans="11:11" x14ac:dyDescent="0.25">
      <c r="K372" s="137"/>
    </row>
  </sheetData>
  <mergeCells count="107">
    <mergeCell ref="B305:C305"/>
    <mergeCell ref="B306:C306"/>
    <mergeCell ref="B307:C307"/>
    <mergeCell ref="B308:C308"/>
    <mergeCell ref="B309:C309"/>
    <mergeCell ref="B310:C310"/>
    <mergeCell ref="B294:C294"/>
    <mergeCell ref="B296:C296"/>
    <mergeCell ref="B298:C298"/>
    <mergeCell ref="A300:C300"/>
    <mergeCell ref="B303:C303"/>
    <mergeCell ref="B304:C304"/>
    <mergeCell ref="A341:C341"/>
    <mergeCell ref="B342:C342"/>
    <mergeCell ref="A350:C350"/>
    <mergeCell ref="B352:C352"/>
    <mergeCell ref="A358:C358"/>
    <mergeCell ref="B359:C359"/>
    <mergeCell ref="B311:C311"/>
    <mergeCell ref="B323:C323"/>
    <mergeCell ref="A327:C327"/>
    <mergeCell ref="B328:C328"/>
    <mergeCell ref="A332:C332"/>
    <mergeCell ref="B337:C337"/>
    <mergeCell ref="B333:C333"/>
    <mergeCell ref="B281:C281"/>
    <mergeCell ref="B282:C282"/>
    <mergeCell ref="B283:C283"/>
    <mergeCell ref="B284:C284"/>
    <mergeCell ref="A285:C285"/>
    <mergeCell ref="B286:C286"/>
    <mergeCell ref="B275:C275"/>
    <mergeCell ref="B276:C276"/>
    <mergeCell ref="B277:C277"/>
    <mergeCell ref="B278:C278"/>
    <mergeCell ref="B279:C279"/>
    <mergeCell ref="B280:C280"/>
    <mergeCell ref="B269:C269"/>
    <mergeCell ref="B270:C270"/>
    <mergeCell ref="B271:C271"/>
    <mergeCell ref="B272:C272"/>
    <mergeCell ref="B273:C273"/>
    <mergeCell ref="B274:C274"/>
    <mergeCell ref="B263:C263"/>
    <mergeCell ref="B264:C264"/>
    <mergeCell ref="B265:C265"/>
    <mergeCell ref="B266:C266"/>
    <mergeCell ref="B267:C267"/>
    <mergeCell ref="B268:C268"/>
    <mergeCell ref="B248:C248"/>
    <mergeCell ref="B252:C252"/>
    <mergeCell ref="B255:C255"/>
    <mergeCell ref="B260:C260"/>
    <mergeCell ref="B261:C261"/>
    <mergeCell ref="B262:C262"/>
    <mergeCell ref="B225:C225"/>
    <mergeCell ref="B229:C229"/>
    <mergeCell ref="B231:C231"/>
    <mergeCell ref="A239:C239"/>
    <mergeCell ref="B240:C240"/>
    <mergeCell ref="B244:C244"/>
    <mergeCell ref="B146:C146"/>
    <mergeCell ref="A151:C151"/>
    <mergeCell ref="B152:C152"/>
    <mergeCell ref="B211:C211"/>
    <mergeCell ref="A220:C220"/>
    <mergeCell ref="B221:C221"/>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B91:C91"/>
    <mergeCell ref="B92:C92"/>
    <mergeCell ref="B96:C96"/>
    <mergeCell ref="B100:C100"/>
    <mergeCell ref="B127:C127"/>
    <mergeCell ref="L8:L11"/>
    <mergeCell ref="M8:M11"/>
    <mergeCell ref="E9:E11"/>
    <mergeCell ref="F9:F11"/>
    <mergeCell ref="G9:G11"/>
    <mergeCell ref="H9:H11"/>
    <mergeCell ref="C2:K2"/>
    <mergeCell ref="A8:C11"/>
    <mergeCell ref="D8:D11"/>
    <mergeCell ref="E8:F8"/>
    <mergeCell ref="G8:H8"/>
    <mergeCell ref="I8:I11"/>
    <mergeCell ref="J8:J11"/>
    <mergeCell ref="K8:K11"/>
    <mergeCell ref="A12:C12"/>
    <mergeCell ref="A3:M3"/>
    <mergeCell ref="A4:M4"/>
  </mergeCells>
  <pageMargins left="0.2" right="0"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1EAF-C217-46CA-A920-551E356B89B7}">
  <dimension ref="A1:Q373"/>
  <sheetViews>
    <sheetView topLeftCell="A271" workbookViewId="0">
      <selection activeCell="M285" sqref="M285"/>
    </sheetView>
  </sheetViews>
  <sheetFormatPr defaultRowHeight="15" x14ac:dyDescent="0.25"/>
  <cols>
    <col min="1" max="1" width="3.5703125" customWidth="1"/>
    <col min="2" max="2" width="2.5703125" customWidth="1"/>
    <col min="3" max="3" width="56.42578125" customWidth="1"/>
    <col min="4" max="4" width="10.28515625" customWidth="1"/>
    <col min="5" max="5" width="15" customWidth="1"/>
    <col min="6" max="6" width="13" customWidth="1"/>
    <col min="7" max="7" width="15" customWidth="1"/>
    <col min="8" max="8" width="13.7109375" customWidth="1"/>
    <col min="9" max="9" width="12.85546875" customWidth="1"/>
    <col min="10" max="10" width="13.140625" customWidth="1"/>
    <col min="11" max="11" width="12.28515625" customWidth="1"/>
    <col min="12" max="12" width="13.28515625" customWidth="1"/>
    <col min="13" max="13" width="12.140625" customWidth="1"/>
  </cols>
  <sheetData>
    <row r="1" spans="1:13" ht="18" x14ac:dyDescent="0.25">
      <c r="A1" s="1"/>
      <c r="B1" s="2"/>
      <c r="C1" s="3" t="s">
        <v>633</v>
      </c>
      <c r="D1" s="4"/>
      <c r="E1" s="4"/>
      <c r="F1" s="4"/>
      <c r="G1" s="5"/>
      <c r="H1" s="5"/>
      <c r="I1" s="5"/>
      <c r="J1" s="5"/>
      <c r="K1" s="6"/>
      <c r="L1" s="5"/>
      <c r="M1" s="6" t="s">
        <v>0</v>
      </c>
    </row>
    <row r="2" spans="1:13" x14ac:dyDescent="0.25">
      <c r="A2" s="1"/>
      <c r="B2" s="2"/>
      <c r="C2" s="150"/>
      <c r="D2" s="150"/>
      <c r="E2" s="150"/>
      <c r="F2" s="150"/>
      <c r="G2" s="150"/>
      <c r="H2" s="150"/>
      <c r="I2" s="150"/>
      <c r="J2" s="150"/>
      <c r="K2" s="150"/>
      <c r="L2" s="5"/>
      <c r="M2" s="5"/>
    </row>
    <row r="3" spans="1:13" x14ac:dyDescent="0.25">
      <c r="A3" s="161" t="s">
        <v>1</v>
      </c>
      <c r="B3" s="161"/>
      <c r="C3" s="161"/>
      <c r="D3" s="161"/>
      <c r="E3" s="161"/>
      <c r="F3" s="161"/>
      <c r="G3" s="161"/>
      <c r="H3" s="161"/>
      <c r="I3" s="161"/>
      <c r="J3" s="161"/>
      <c r="K3" s="161"/>
      <c r="L3" s="161"/>
      <c r="M3" s="161"/>
    </row>
    <row r="4" spans="1:13" x14ac:dyDescent="0.25">
      <c r="A4" s="161" t="s">
        <v>644</v>
      </c>
      <c r="B4" s="161"/>
      <c r="C4" s="161"/>
      <c r="D4" s="161"/>
      <c r="E4" s="161"/>
      <c r="F4" s="161"/>
      <c r="G4" s="161"/>
      <c r="H4" s="161"/>
      <c r="I4" s="161"/>
      <c r="J4" s="161"/>
      <c r="K4" s="161"/>
      <c r="L4" s="161"/>
      <c r="M4" s="161"/>
    </row>
    <row r="5" spans="1:13" x14ac:dyDescent="0.25">
      <c r="A5" s="7"/>
      <c r="B5" s="8"/>
      <c r="C5" s="9" t="s">
        <v>2</v>
      </c>
      <c r="D5" s="149"/>
      <c r="E5" s="149"/>
      <c r="F5" s="149"/>
      <c r="G5" s="149"/>
      <c r="H5" s="149"/>
      <c r="I5" s="149"/>
      <c r="J5" s="149" t="s">
        <v>3</v>
      </c>
      <c r="K5" s="149"/>
      <c r="L5" s="5"/>
      <c r="M5" s="5"/>
    </row>
    <row r="6" spans="1:13" x14ac:dyDescent="0.25">
      <c r="A6" s="11"/>
      <c r="B6" s="12"/>
      <c r="C6" s="13" t="s">
        <v>4</v>
      </c>
      <c r="D6" s="14"/>
      <c r="E6" s="14"/>
      <c r="F6" s="14"/>
      <c r="G6" s="14"/>
      <c r="H6" s="14"/>
      <c r="I6" s="14"/>
      <c r="J6" s="14"/>
      <c r="K6" s="15"/>
      <c r="L6" s="16"/>
      <c r="M6" s="16"/>
    </row>
    <row r="7" spans="1:13" ht="15.75" thickBot="1" x14ac:dyDescent="0.3">
      <c r="A7" s="11"/>
      <c r="B7" s="12"/>
      <c r="C7" s="17"/>
      <c r="D7" s="18"/>
      <c r="E7" s="18"/>
      <c r="F7" s="18"/>
      <c r="G7" s="16"/>
      <c r="H7" s="16"/>
      <c r="I7" s="16"/>
      <c r="J7" s="16"/>
      <c r="K7" s="16"/>
      <c r="L7" s="16"/>
      <c r="M7" s="16"/>
    </row>
    <row r="8" spans="1:13" ht="15.75" thickBot="1" x14ac:dyDescent="0.3">
      <c r="A8" s="151" t="s">
        <v>5</v>
      </c>
      <c r="B8" s="152"/>
      <c r="C8" s="152"/>
      <c r="D8" s="155" t="s">
        <v>6</v>
      </c>
      <c r="E8" s="157" t="s">
        <v>7</v>
      </c>
      <c r="F8" s="157"/>
      <c r="G8" s="157" t="s">
        <v>8</v>
      </c>
      <c r="H8" s="157"/>
      <c r="I8" s="157" t="s">
        <v>9</v>
      </c>
      <c r="J8" s="157" t="s">
        <v>10</v>
      </c>
      <c r="K8" s="157" t="s">
        <v>11</v>
      </c>
      <c r="L8" s="157" t="s">
        <v>12</v>
      </c>
      <c r="M8" s="167" t="s">
        <v>13</v>
      </c>
    </row>
    <row r="9" spans="1:13" x14ac:dyDescent="0.25">
      <c r="A9" s="153"/>
      <c r="B9" s="154"/>
      <c r="C9" s="154"/>
      <c r="D9" s="156"/>
      <c r="E9" s="157" t="s">
        <v>634</v>
      </c>
      <c r="F9" s="157" t="s">
        <v>635</v>
      </c>
      <c r="G9" s="157" t="s">
        <v>634</v>
      </c>
      <c r="H9" s="157" t="s">
        <v>635</v>
      </c>
      <c r="I9" s="158"/>
      <c r="J9" s="158"/>
      <c r="K9" s="158"/>
      <c r="L9" s="158"/>
      <c r="M9" s="168"/>
    </row>
    <row r="10" spans="1:13" x14ac:dyDescent="0.25">
      <c r="A10" s="153"/>
      <c r="B10" s="154"/>
      <c r="C10" s="154"/>
      <c r="D10" s="156"/>
      <c r="E10" s="158"/>
      <c r="F10" s="158"/>
      <c r="G10" s="158"/>
      <c r="H10" s="158"/>
      <c r="I10" s="158"/>
      <c r="J10" s="158"/>
      <c r="K10" s="158"/>
      <c r="L10" s="158"/>
      <c r="M10" s="168"/>
    </row>
    <row r="11" spans="1:13" ht="29.25" customHeight="1" x14ac:dyDescent="0.25">
      <c r="A11" s="153"/>
      <c r="B11" s="154"/>
      <c r="C11" s="154"/>
      <c r="D11" s="156"/>
      <c r="E11" s="158"/>
      <c r="F11" s="158"/>
      <c r="G11" s="158"/>
      <c r="H11" s="158"/>
      <c r="I11" s="158"/>
      <c r="J11" s="158"/>
      <c r="K11" s="158"/>
      <c r="L11" s="158"/>
      <c r="M11" s="168"/>
    </row>
    <row r="12" spans="1:13" x14ac:dyDescent="0.25">
      <c r="A12" s="159" t="s">
        <v>14</v>
      </c>
      <c r="B12" s="160"/>
      <c r="C12" s="160"/>
      <c r="D12" s="19" t="s">
        <v>15</v>
      </c>
      <c r="E12" s="20">
        <v>1</v>
      </c>
      <c r="F12" s="20">
        <v>2</v>
      </c>
      <c r="G12" s="20">
        <v>3</v>
      </c>
      <c r="H12" s="20">
        <v>4</v>
      </c>
      <c r="I12" s="20">
        <v>5</v>
      </c>
      <c r="J12" s="20">
        <v>6</v>
      </c>
      <c r="K12" s="20">
        <v>7</v>
      </c>
      <c r="L12" s="20" t="s">
        <v>16</v>
      </c>
      <c r="M12" s="21">
        <v>9</v>
      </c>
    </row>
    <row r="13" spans="1:13" x14ac:dyDescent="0.25">
      <c r="A13" s="22"/>
      <c r="B13" s="148"/>
      <c r="C13" s="24" t="s">
        <v>17</v>
      </c>
      <c r="D13" s="144"/>
      <c r="E13" s="26">
        <f t="shared" ref="E13:J13" si="0">E14+E350+E358</f>
        <v>58113000</v>
      </c>
      <c r="F13" s="26">
        <f t="shared" si="0"/>
        <v>56897000</v>
      </c>
      <c r="G13" s="26">
        <f t="shared" si="0"/>
        <v>58113000</v>
      </c>
      <c r="H13" s="26">
        <f t="shared" si="0"/>
        <v>29914000</v>
      </c>
      <c r="I13" s="26">
        <f t="shared" si="0"/>
        <v>29328476.23</v>
      </c>
      <c r="J13" s="26">
        <f t="shared" si="0"/>
        <v>29328476.23</v>
      </c>
      <c r="K13" s="26">
        <f>K14+K358</f>
        <v>28379400.219999999</v>
      </c>
      <c r="L13" s="26">
        <f>L14+L350+L358</f>
        <v>949076.00999999978</v>
      </c>
      <c r="M13" s="27">
        <f>M14+M350+M358</f>
        <v>30445238.390000001</v>
      </c>
    </row>
    <row r="14" spans="1:13" x14ac:dyDescent="0.25">
      <c r="A14" s="22"/>
      <c r="B14" s="148"/>
      <c r="C14" s="24" t="s">
        <v>18</v>
      </c>
      <c r="D14" s="144"/>
      <c r="E14" s="26">
        <f>E15+E323</f>
        <v>58113000</v>
      </c>
      <c r="F14" s="26">
        <f t="shared" ref="F14:M14" si="1">F15+F323</f>
        <v>56897000</v>
      </c>
      <c r="G14" s="26">
        <f t="shared" si="1"/>
        <v>58113000</v>
      </c>
      <c r="H14" s="26">
        <f t="shared" si="1"/>
        <v>29914000</v>
      </c>
      <c r="I14" s="26">
        <f t="shared" si="1"/>
        <v>29554143.890000001</v>
      </c>
      <c r="J14" s="26">
        <f>J15+J323</f>
        <v>29554143.890000001</v>
      </c>
      <c r="K14" s="26">
        <f t="shared" si="1"/>
        <v>28605067.879999999</v>
      </c>
      <c r="L14" s="26">
        <f>L15+L323</f>
        <v>949076.00999999978</v>
      </c>
      <c r="M14" s="27">
        <f t="shared" si="1"/>
        <v>30445238.390000001</v>
      </c>
    </row>
    <row r="15" spans="1:13" x14ac:dyDescent="0.25">
      <c r="A15" s="28" t="s">
        <v>19</v>
      </c>
      <c r="B15" s="140"/>
      <c r="C15" s="140"/>
      <c r="D15" s="30"/>
      <c r="E15" s="26">
        <f t="shared" ref="E15:M15" si="2">E16+E287+E300+E301+E302+E312</f>
        <v>58113000</v>
      </c>
      <c r="F15" s="26">
        <f t="shared" si="2"/>
        <v>56897000</v>
      </c>
      <c r="G15" s="26">
        <f t="shared" si="2"/>
        <v>58113000</v>
      </c>
      <c r="H15" s="26">
        <f t="shared" si="2"/>
        <v>29914000</v>
      </c>
      <c r="I15" s="26">
        <f t="shared" si="2"/>
        <v>29554143.890000001</v>
      </c>
      <c r="J15" s="26">
        <f>J16+J287+J300+J301+J302+J312</f>
        <v>29554143.890000001</v>
      </c>
      <c r="K15" s="26">
        <f>K16+K287+K300+K301+K302+K312</f>
        <v>28605067.879999999</v>
      </c>
      <c r="L15" s="125">
        <f t="shared" si="2"/>
        <v>949076.00999999978</v>
      </c>
      <c r="M15" s="27">
        <f t="shared" si="2"/>
        <v>30445238.390000001</v>
      </c>
    </row>
    <row r="16" spans="1:13" x14ac:dyDescent="0.25">
      <c r="A16" s="28" t="s">
        <v>20</v>
      </c>
      <c r="B16" s="31"/>
      <c r="C16" s="31"/>
      <c r="D16" s="30" t="s">
        <v>21</v>
      </c>
      <c r="E16" s="26">
        <f>E17+E54+E111+E126+E147+E151+E191+E220+E239+E259+E285+E233</f>
        <v>55592000</v>
      </c>
      <c r="F16" s="26">
        <f t="shared" ref="F16:M16" si="3">F17+F54+F111+F126+F147+F151+F191+F220+F239+F259+F285+F233</f>
        <v>54927000</v>
      </c>
      <c r="G16" s="26">
        <f t="shared" si="3"/>
        <v>55592000</v>
      </c>
      <c r="H16" s="26">
        <f t="shared" si="3"/>
        <v>29229000</v>
      </c>
      <c r="I16" s="26">
        <f t="shared" si="3"/>
        <v>28943626.84</v>
      </c>
      <c r="J16" s="26">
        <f t="shared" si="3"/>
        <v>28943626.84</v>
      </c>
      <c r="K16" s="26">
        <f t="shared" si="3"/>
        <v>27994550.829999998</v>
      </c>
      <c r="L16" s="125">
        <f t="shared" si="3"/>
        <v>949076.00999999978</v>
      </c>
      <c r="M16" s="27">
        <f t="shared" si="3"/>
        <v>25065669.559999999</v>
      </c>
    </row>
    <row r="17" spans="1:16" x14ac:dyDescent="0.25">
      <c r="A17" s="32" t="s">
        <v>22</v>
      </c>
      <c r="B17" s="140"/>
      <c r="C17" s="140"/>
      <c r="D17" s="144">
        <v>10</v>
      </c>
      <c r="E17" s="26">
        <f t="shared" ref="E17:M17" si="4">E18+E37+E45</f>
        <v>48607000</v>
      </c>
      <c r="F17" s="26">
        <f t="shared" si="4"/>
        <v>48607000</v>
      </c>
      <c r="G17" s="26">
        <f t="shared" si="4"/>
        <v>48607000</v>
      </c>
      <c r="H17" s="26">
        <f t="shared" si="4"/>
        <v>23699000</v>
      </c>
      <c r="I17" s="26">
        <f t="shared" si="4"/>
        <v>23694750</v>
      </c>
      <c r="J17" s="26">
        <f t="shared" si="4"/>
        <v>23694750</v>
      </c>
      <c r="K17" s="26">
        <f t="shared" si="4"/>
        <v>23252697</v>
      </c>
      <c r="L17" s="125">
        <f t="shared" si="4"/>
        <v>442053</v>
      </c>
      <c r="M17" s="27">
        <f t="shared" si="4"/>
        <v>22850767</v>
      </c>
    </row>
    <row r="18" spans="1:16" x14ac:dyDescent="0.25">
      <c r="A18" s="33"/>
      <c r="B18" s="140" t="s">
        <v>23</v>
      </c>
      <c r="C18" s="140"/>
      <c r="D18" s="34" t="s">
        <v>24</v>
      </c>
      <c r="E18" s="26">
        <f>SUM(E19:E36)</f>
        <v>47539000</v>
      </c>
      <c r="F18" s="26">
        <f t="shared" ref="F18:M18" si="5">SUM(F19:F36)</f>
        <v>47539000</v>
      </c>
      <c r="G18" s="26">
        <f t="shared" si="5"/>
        <v>47539000</v>
      </c>
      <c r="H18" s="26">
        <f t="shared" si="5"/>
        <v>23180000</v>
      </c>
      <c r="I18" s="26">
        <f t="shared" si="5"/>
        <v>23175750</v>
      </c>
      <c r="J18" s="26">
        <f t="shared" si="5"/>
        <v>23175750</v>
      </c>
      <c r="K18" s="26">
        <f t="shared" si="5"/>
        <v>22745666</v>
      </c>
      <c r="L18" s="125">
        <f t="shared" si="5"/>
        <v>430084</v>
      </c>
      <c r="M18" s="27">
        <f t="shared" si="5"/>
        <v>22348025</v>
      </c>
    </row>
    <row r="19" spans="1:16" x14ac:dyDescent="0.25">
      <c r="A19" s="35"/>
      <c r="B19" s="36"/>
      <c r="C19" s="37" t="s">
        <v>25</v>
      </c>
      <c r="D19" s="38" t="s">
        <v>26</v>
      </c>
      <c r="E19" s="39">
        <v>44679000</v>
      </c>
      <c r="F19" s="39">
        <v>44679000</v>
      </c>
      <c r="G19" s="39">
        <v>44679000</v>
      </c>
      <c r="H19" s="39">
        <v>21774000</v>
      </c>
      <c r="I19" s="39">
        <v>21774000</v>
      </c>
      <c r="J19" s="39">
        <v>21774000</v>
      </c>
      <c r="K19" s="39">
        <v>21401253</v>
      </c>
      <c r="L19" s="126">
        <f>J19-K19</f>
        <v>372747</v>
      </c>
      <c r="M19" s="40">
        <v>20979087</v>
      </c>
      <c r="P19" s="139"/>
    </row>
    <row r="20" spans="1:16" x14ac:dyDescent="0.25">
      <c r="A20" s="35"/>
      <c r="B20" s="36"/>
      <c r="C20" s="37" t="s">
        <v>27</v>
      </c>
      <c r="D20" s="38" t="s">
        <v>28</v>
      </c>
      <c r="E20" s="39"/>
      <c r="F20" s="39"/>
      <c r="G20" s="39"/>
      <c r="H20" s="39"/>
      <c r="I20" s="39"/>
      <c r="J20" s="39"/>
      <c r="K20" s="39"/>
      <c r="L20" s="126">
        <f t="shared" ref="L20:L51" si="6">J20-K20</f>
        <v>0</v>
      </c>
      <c r="M20" s="40"/>
      <c r="P20" s="139"/>
    </row>
    <row r="21" spans="1:16" x14ac:dyDescent="0.25">
      <c r="A21" s="35"/>
      <c r="B21" s="36"/>
      <c r="C21" s="37" t="s">
        <v>29</v>
      </c>
      <c r="D21" s="38" t="s">
        <v>30</v>
      </c>
      <c r="E21" s="39"/>
      <c r="F21" s="39"/>
      <c r="G21" s="39"/>
      <c r="H21" s="39"/>
      <c r="I21" s="39"/>
      <c r="J21" s="39"/>
      <c r="K21" s="39"/>
      <c r="L21" s="126">
        <f t="shared" si="6"/>
        <v>0</v>
      </c>
      <c r="M21" s="40"/>
      <c r="P21" s="139"/>
    </row>
    <row r="22" spans="1:16" x14ac:dyDescent="0.25">
      <c r="A22" s="35"/>
      <c r="B22" s="36"/>
      <c r="C22" s="37" t="s">
        <v>31</v>
      </c>
      <c r="D22" s="38" t="s">
        <v>32</v>
      </c>
      <c r="E22" s="39"/>
      <c r="F22" s="39"/>
      <c r="G22" s="39"/>
      <c r="H22" s="39"/>
      <c r="I22" s="39"/>
      <c r="J22" s="39"/>
      <c r="K22" s="39"/>
      <c r="L22" s="126">
        <f t="shared" si="6"/>
        <v>0</v>
      </c>
      <c r="M22" s="40"/>
      <c r="P22" s="139"/>
    </row>
    <row r="23" spans="1:16" x14ac:dyDescent="0.25">
      <c r="A23" s="35"/>
      <c r="B23" s="36"/>
      <c r="C23" s="37" t="s">
        <v>33</v>
      </c>
      <c r="D23" s="38" t="s">
        <v>34</v>
      </c>
      <c r="E23" s="39"/>
      <c r="F23" s="39"/>
      <c r="G23" s="39"/>
      <c r="H23" s="39"/>
      <c r="I23" s="39"/>
      <c r="J23" s="39"/>
      <c r="K23" s="39"/>
      <c r="L23" s="126">
        <f t="shared" si="6"/>
        <v>0</v>
      </c>
      <c r="M23" s="40"/>
      <c r="P23" s="139"/>
    </row>
    <row r="24" spans="1:16" x14ac:dyDescent="0.25">
      <c r="A24" s="35"/>
      <c r="B24" s="36"/>
      <c r="C24" s="37" t="s">
        <v>35</v>
      </c>
      <c r="D24" s="38" t="s">
        <v>36</v>
      </c>
      <c r="E24" s="39">
        <v>325000</v>
      </c>
      <c r="F24" s="39">
        <v>325000</v>
      </c>
      <c r="G24" s="39">
        <v>325000</v>
      </c>
      <c r="H24" s="39">
        <v>164000</v>
      </c>
      <c r="I24" s="39">
        <v>164000</v>
      </c>
      <c r="J24" s="39">
        <v>164000</v>
      </c>
      <c r="K24" s="39">
        <v>162877</v>
      </c>
      <c r="L24" s="126">
        <f t="shared" si="6"/>
        <v>1123</v>
      </c>
      <c r="M24" s="40">
        <v>168102</v>
      </c>
      <c r="P24" s="139"/>
    </row>
    <row r="25" spans="1:16" x14ac:dyDescent="0.25">
      <c r="A25" s="35"/>
      <c r="B25" s="36"/>
      <c r="C25" s="37" t="s">
        <v>37</v>
      </c>
      <c r="D25" s="38" t="s">
        <v>38</v>
      </c>
      <c r="E25" s="39"/>
      <c r="F25" s="39"/>
      <c r="G25" s="39"/>
      <c r="H25" s="39"/>
      <c r="I25" s="39"/>
      <c r="J25" s="39"/>
      <c r="K25" s="39"/>
      <c r="L25" s="126">
        <f t="shared" si="6"/>
        <v>0</v>
      </c>
      <c r="M25" s="40"/>
      <c r="P25" s="139"/>
    </row>
    <row r="26" spans="1:16" x14ac:dyDescent="0.25">
      <c r="A26" s="35"/>
      <c r="B26" s="36"/>
      <c r="C26" s="37" t="s">
        <v>39</v>
      </c>
      <c r="D26" s="38" t="s">
        <v>40</v>
      </c>
      <c r="E26" s="39"/>
      <c r="F26" s="39"/>
      <c r="G26" s="39"/>
      <c r="H26" s="39"/>
      <c r="I26" s="39"/>
      <c r="J26" s="39"/>
      <c r="K26" s="39"/>
      <c r="L26" s="126">
        <f t="shared" si="6"/>
        <v>0</v>
      </c>
      <c r="M26" s="40"/>
      <c r="P26" s="139"/>
    </row>
    <row r="27" spans="1:16" x14ac:dyDescent="0.25">
      <c r="A27" s="35"/>
      <c r="B27" s="36"/>
      <c r="C27" s="37" t="s">
        <v>41</v>
      </c>
      <c r="D27" s="38" t="s">
        <v>42</v>
      </c>
      <c r="E27" s="39"/>
      <c r="F27" s="39"/>
      <c r="G27" s="39"/>
      <c r="H27" s="39"/>
      <c r="I27" s="39"/>
      <c r="J27" s="39"/>
      <c r="K27" s="39"/>
      <c r="L27" s="126">
        <f t="shared" si="6"/>
        <v>0</v>
      </c>
      <c r="M27" s="40"/>
      <c r="P27" s="139"/>
    </row>
    <row r="28" spans="1:16" x14ac:dyDescent="0.25">
      <c r="A28" s="35"/>
      <c r="B28" s="36"/>
      <c r="C28" s="37" t="s">
        <v>43</v>
      </c>
      <c r="D28" s="38" t="s">
        <v>44</v>
      </c>
      <c r="E28" s="39"/>
      <c r="F28" s="39"/>
      <c r="G28" s="39"/>
      <c r="H28" s="39"/>
      <c r="I28" s="39"/>
      <c r="J28" s="39"/>
      <c r="K28" s="39"/>
      <c r="L28" s="126">
        <f t="shared" si="6"/>
        <v>0</v>
      </c>
      <c r="M28" s="40"/>
      <c r="P28" s="139"/>
    </row>
    <row r="29" spans="1:16" x14ac:dyDescent="0.25">
      <c r="A29" s="35"/>
      <c r="B29" s="36"/>
      <c r="C29" s="37" t="s">
        <v>45</v>
      </c>
      <c r="D29" s="38" t="s">
        <v>46</v>
      </c>
      <c r="E29" s="39"/>
      <c r="F29" s="39"/>
      <c r="G29" s="39"/>
      <c r="H29" s="39"/>
      <c r="I29" s="39"/>
      <c r="J29" s="39"/>
      <c r="K29" s="39"/>
      <c r="L29" s="126">
        <f t="shared" si="6"/>
        <v>0</v>
      </c>
      <c r="M29" s="40"/>
      <c r="P29" s="139"/>
    </row>
    <row r="30" spans="1:16" x14ac:dyDescent="0.25">
      <c r="A30" s="35"/>
      <c r="B30" s="36"/>
      <c r="C30" s="37" t="s">
        <v>47</v>
      </c>
      <c r="D30" s="38" t="s">
        <v>48</v>
      </c>
      <c r="E30" s="39"/>
      <c r="F30" s="39"/>
      <c r="G30" s="39"/>
      <c r="H30" s="39"/>
      <c r="I30" s="39"/>
      <c r="J30" s="39"/>
      <c r="K30" s="39"/>
      <c r="L30" s="126">
        <f t="shared" si="6"/>
        <v>0</v>
      </c>
      <c r="M30" s="40"/>
      <c r="P30" s="139"/>
    </row>
    <row r="31" spans="1:16" x14ac:dyDescent="0.25">
      <c r="A31" s="41"/>
      <c r="B31" s="140"/>
      <c r="C31" s="141" t="s">
        <v>49</v>
      </c>
      <c r="D31" s="38" t="s">
        <v>50</v>
      </c>
      <c r="E31" s="39">
        <v>35000</v>
      </c>
      <c r="F31" s="39">
        <v>35000</v>
      </c>
      <c r="G31" s="39">
        <v>35000</v>
      </c>
      <c r="H31" s="39">
        <v>13000</v>
      </c>
      <c r="I31" s="39">
        <v>8750</v>
      </c>
      <c r="J31" s="39">
        <v>8750</v>
      </c>
      <c r="K31" s="39">
        <v>4020</v>
      </c>
      <c r="L31" s="126">
        <f t="shared" si="6"/>
        <v>4730</v>
      </c>
      <c r="M31" s="40">
        <v>3940</v>
      </c>
      <c r="P31" s="139"/>
    </row>
    <row r="32" spans="1:16" x14ac:dyDescent="0.25">
      <c r="A32" s="41"/>
      <c r="B32" s="140"/>
      <c r="C32" s="141" t="s">
        <v>51</v>
      </c>
      <c r="D32" s="38" t="s">
        <v>52</v>
      </c>
      <c r="E32" s="39"/>
      <c r="F32" s="39"/>
      <c r="G32" s="39"/>
      <c r="H32" s="39"/>
      <c r="I32" s="39"/>
      <c r="J32" s="39"/>
      <c r="K32" s="39"/>
      <c r="L32" s="126">
        <f t="shared" si="6"/>
        <v>0</v>
      </c>
      <c r="M32" s="40"/>
      <c r="P32" s="139"/>
    </row>
    <row r="33" spans="1:16" x14ac:dyDescent="0.25">
      <c r="A33" s="41"/>
      <c r="B33" s="140"/>
      <c r="C33" s="141" t="s">
        <v>53</v>
      </c>
      <c r="D33" s="38" t="s">
        <v>54</v>
      </c>
      <c r="E33" s="39"/>
      <c r="F33" s="39"/>
      <c r="G33" s="39"/>
      <c r="H33" s="39"/>
      <c r="I33" s="39"/>
      <c r="J33" s="39"/>
      <c r="K33" s="39"/>
      <c r="L33" s="126">
        <f t="shared" si="6"/>
        <v>0</v>
      </c>
      <c r="M33" s="40"/>
      <c r="P33" s="139"/>
    </row>
    <row r="34" spans="1:16" x14ac:dyDescent="0.25">
      <c r="A34" s="41"/>
      <c r="B34" s="140"/>
      <c r="C34" s="141" t="s">
        <v>55</v>
      </c>
      <c r="D34" s="38" t="s">
        <v>56</v>
      </c>
      <c r="E34" s="39"/>
      <c r="F34" s="39"/>
      <c r="G34" s="39"/>
      <c r="H34" s="39"/>
      <c r="I34" s="39"/>
      <c r="J34" s="39"/>
      <c r="K34" s="39"/>
      <c r="L34" s="126">
        <f t="shared" si="6"/>
        <v>0</v>
      </c>
      <c r="M34" s="40"/>
      <c r="P34" s="139"/>
    </row>
    <row r="35" spans="1:16" x14ac:dyDescent="0.25">
      <c r="A35" s="41"/>
      <c r="B35" s="140"/>
      <c r="C35" s="141" t="s">
        <v>57</v>
      </c>
      <c r="D35" s="38" t="s">
        <v>58</v>
      </c>
      <c r="E35" s="39">
        <v>2500000</v>
      </c>
      <c r="F35" s="39">
        <v>2500000</v>
      </c>
      <c r="G35" s="39">
        <v>2500000</v>
      </c>
      <c r="H35" s="39">
        <v>1229000</v>
      </c>
      <c r="I35" s="39">
        <v>1229000</v>
      </c>
      <c r="J35" s="39">
        <v>1229000</v>
      </c>
      <c r="K35" s="39">
        <v>1177516</v>
      </c>
      <c r="L35" s="126">
        <f t="shared" si="6"/>
        <v>51484</v>
      </c>
      <c r="M35" s="40">
        <v>1196896</v>
      </c>
      <c r="P35" s="139"/>
    </row>
    <row r="36" spans="1:16" x14ac:dyDescent="0.25">
      <c r="A36" s="41"/>
      <c r="B36" s="140"/>
      <c r="C36" s="37" t="s">
        <v>59</v>
      </c>
      <c r="D36" s="38" t="s">
        <v>60</v>
      </c>
      <c r="E36" s="39"/>
      <c r="F36" s="39"/>
      <c r="G36" s="39"/>
      <c r="H36" s="39"/>
      <c r="I36" s="39"/>
      <c r="J36" s="39"/>
      <c r="K36" s="39"/>
      <c r="L36" s="126">
        <f t="shared" si="6"/>
        <v>0</v>
      </c>
      <c r="M36" s="40"/>
      <c r="P36" s="139"/>
    </row>
    <row r="37" spans="1:16" x14ac:dyDescent="0.25">
      <c r="A37" s="43"/>
      <c r="B37" s="140" t="s">
        <v>61</v>
      </c>
      <c r="C37" s="36"/>
      <c r="D37" s="44" t="s">
        <v>62</v>
      </c>
      <c r="E37" s="26">
        <f>SUM(E38:E44)</f>
        <v>0</v>
      </c>
      <c r="F37" s="26">
        <f>SUM(F38:F44)</f>
        <v>0</v>
      </c>
      <c r="G37" s="26">
        <f>SUM(G38:G44)</f>
        <v>0</v>
      </c>
      <c r="H37" s="26">
        <f>SUM(H38:H44)</f>
        <v>0</v>
      </c>
      <c r="I37" s="26">
        <f t="shared" ref="I37:M37" si="7">SUM(I38:I44)</f>
        <v>0</v>
      </c>
      <c r="J37" s="26">
        <f t="shared" si="7"/>
        <v>0</v>
      </c>
      <c r="K37" s="26">
        <f t="shared" si="7"/>
        <v>0</v>
      </c>
      <c r="L37" s="125">
        <f t="shared" si="7"/>
        <v>0</v>
      </c>
      <c r="M37" s="27">
        <f t="shared" si="7"/>
        <v>0</v>
      </c>
      <c r="P37" s="139"/>
    </row>
    <row r="38" spans="1:16" x14ac:dyDescent="0.25">
      <c r="A38" s="41"/>
      <c r="B38" s="140"/>
      <c r="C38" s="141" t="s">
        <v>63</v>
      </c>
      <c r="D38" s="38" t="s">
        <v>64</v>
      </c>
      <c r="E38" s="39"/>
      <c r="F38" s="39"/>
      <c r="G38" s="39"/>
      <c r="H38" s="39"/>
      <c r="I38" s="39"/>
      <c r="J38" s="39"/>
      <c r="K38" s="39"/>
      <c r="L38" s="126">
        <f t="shared" si="6"/>
        <v>0</v>
      </c>
      <c r="M38" s="40"/>
      <c r="P38" s="139"/>
    </row>
    <row r="39" spans="1:16" x14ac:dyDescent="0.25">
      <c r="A39" s="35"/>
      <c r="B39" s="36"/>
      <c r="C39" s="37" t="s">
        <v>65</v>
      </c>
      <c r="D39" s="38" t="s">
        <v>66</v>
      </c>
      <c r="E39" s="39"/>
      <c r="F39" s="39"/>
      <c r="G39" s="39"/>
      <c r="H39" s="39"/>
      <c r="I39" s="39"/>
      <c r="J39" s="39"/>
      <c r="K39" s="39"/>
      <c r="L39" s="126">
        <f t="shared" si="6"/>
        <v>0</v>
      </c>
      <c r="M39" s="40"/>
      <c r="P39" s="139"/>
    </row>
    <row r="40" spans="1:16" x14ac:dyDescent="0.25">
      <c r="A40" s="35"/>
      <c r="B40" s="36"/>
      <c r="C40" s="37" t="s">
        <v>67</v>
      </c>
      <c r="D40" s="38" t="s">
        <v>68</v>
      </c>
      <c r="E40" s="39"/>
      <c r="F40" s="39"/>
      <c r="G40" s="39"/>
      <c r="H40" s="39"/>
      <c r="I40" s="39"/>
      <c r="J40" s="39"/>
      <c r="K40" s="39"/>
      <c r="L40" s="126">
        <f t="shared" si="6"/>
        <v>0</v>
      </c>
      <c r="M40" s="40"/>
      <c r="P40" s="139"/>
    </row>
    <row r="41" spans="1:16" x14ac:dyDescent="0.25">
      <c r="A41" s="35"/>
      <c r="B41" s="36"/>
      <c r="C41" s="37" t="s">
        <v>69</v>
      </c>
      <c r="D41" s="38" t="s">
        <v>70</v>
      </c>
      <c r="E41" s="39"/>
      <c r="F41" s="39"/>
      <c r="G41" s="39"/>
      <c r="H41" s="39"/>
      <c r="I41" s="39"/>
      <c r="J41" s="39"/>
      <c r="K41" s="39"/>
      <c r="L41" s="126">
        <f t="shared" si="6"/>
        <v>0</v>
      </c>
      <c r="M41" s="40"/>
      <c r="P41" s="139"/>
    </row>
    <row r="42" spans="1:16" x14ac:dyDescent="0.25">
      <c r="A42" s="35"/>
      <c r="B42" s="36"/>
      <c r="C42" s="141" t="s">
        <v>71</v>
      </c>
      <c r="D42" s="38" t="s">
        <v>72</v>
      </c>
      <c r="E42" s="39"/>
      <c r="F42" s="39"/>
      <c r="G42" s="39"/>
      <c r="H42" s="39"/>
      <c r="I42" s="39"/>
      <c r="J42" s="39"/>
      <c r="K42" s="39"/>
      <c r="L42" s="126">
        <f t="shared" si="6"/>
        <v>0</v>
      </c>
      <c r="M42" s="40"/>
      <c r="P42" s="139"/>
    </row>
    <row r="43" spans="1:16" x14ac:dyDescent="0.25">
      <c r="A43" s="35"/>
      <c r="B43" s="36"/>
      <c r="C43" s="141" t="s">
        <v>73</v>
      </c>
      <c r="D43" s="38" t="s">
        <v>74</v>
      </c>
      <c r="E43" s="39"/>
      <c r="F43" s="39"/>
      <c r="G43" s="39"/>
      <c r="H43" s="39"/>
      <c r="I43" s="39">
        <f>J43</f>
        <v>0</v>
      </c>
      <c r="J43" s="39">
        <f>K43</f>
        <v>0</v>
      </c>
      <c r="K43" s="39">
        <v>0</v>
      </c>
      <c r="L43" s="126"/>
      <c r="M43" s="40"/>
      <c r="P43" s="139"/>
    </row>
    <row r="44" spans="1:16" x14ac:dyDescent="0.25">
      <c r="A44" s="35"/>
      <c r="B44" s="36"/>
      <c r="C44" s="37" t="s">
        <v>75</v>
      </c>
      <c r="D44" s="38" t="s">
        <v>76</v>
      </c>
      <c r="E44" s="39"/>
      <c r="F44" s="39"/>
      <c r="G44" s="39"/>
      <c r="H44" s="39"/>
      <c r="I44" s="39"/>
      <c r="J44" s="39"/>
      <c r="K44" s="39"/>
      <c r="L44" s="126">
        <f t="shared" si="6"/>
        <v>0</v>
      </c>
      <c r="M44" s="40"/>
      <c r="P44" s="139"/>
    </row>
    <row r="45" spans="1:16" x14ac:dyDescent="0.25">
      <c r="A45" s="41"/>
      <c r="B45" s="45" t="s">
        <v>77</v>
      </c>
      <c r="C45" s="141"/>
      <c r="D45" s="44" t="s">
        <v>78</v>
      </c>
      <c r="E45" s="46">
        <f>SUM(E46:E53)</f>
        <v>1068000</v>
      </c>
      <c r="F45" s="46">
        <f t="shared" ref="F45:M45" si="8">SUM(F46:F53)</f>
        <v>1068000</v>
      </c>
      <c r="G45" s="46">
        <f t="shared" si="8"/>
        <v>1068000</v>
      </c>
      <c r="H45" s="46">
        <f t="shared" si="8"/>
        <v>519000</v>
      </c>
      <c r="I45" s="46">
        <f t="shared" si="8"/>
        <v>519000</v>
      </c>
      <c r="J45" s="46">
        <f t="shared" si="8"/>
        <v>519000</v>
      </c>
      <c r="K45" s="46">
        <f>SUM(K46:K53)</f>
        <v>507031</v>
      </c>
      <c r="L45" s="127">
        <f t="shared" si="8"/>
        <v>11969</v>
      </c>
      <c r="M45" s="47">
        <f t="shared" si="8"/>
        <v>502742</v>
      </c>
      <c r="P45" s="139"/>
    </row>
    <row r="46" spans="1:16" x14ac:dyDescent="0.25">
      <c r="A46" s="48"/>
      <c r="B46" s="140"/>
      <c r="C46" s="49" t="s">
        <v>79</v>
      </c>
      <c r="D46" s="38" t="s">
        <v>80</v>
      </c>
      <c r="E46" s="39"/>
      <c r="F46" s="39"/>
      <c r="G46" s="39"/>
      <c r="H46" s="39"/>
      <c r="I46" s="39"/>
      <c r="J46" s="39"/>
      <c r="K46" s="39"/>
      <c r="L46" s="126">
        <f t="shared" si="6"/>
        <v>0</v>
      </c>
      <c r="M46" s="40"/>
      <c r="P46" s="139"/>
    </row>
    <row r="47" spans="1:16" x14ac:dyDescent="0.25">
      <c r="A47" s="48"/>
      <c r="B47" s="45"/>
      <c r="C47" s="141" t="s">
        <v>81</v>
      </c>
      <c r="D47" s="38" t="s">
        <v>82</v>
      </c>
      <c r="E47" s="39"/>
      <c r="F47" s="39"/>
      <c r="G47" s="39"/>
      <c r="H47" s="39"/>
      <c r="I47" s="39"/>
      <c r="J47" s="39"/>
      <c r="K47" s="39"/>
      <c r="L47" s="126">
        <f t="shared" si="6"/>
        <v>0</v>
      </c>
      <c r="M47" s="40"/>
      <c r="P47" s="139"/>
    </row>
    <row r="48" spans="1:16" x14ac:dyDescent="0.25">
      <c r="A48" s="48"/>
      <c r="B48" s="45"/>
      <c r="C48" s="141" t="s">
        <v>83</v>
      </c>
      <c r="D48" s="38" t="s">
        <v>84</v>
      </c>
      <c r="E48" s="39"/>
      <c r="F48" s="39"/>
      <c r="G48" s="39"/>
      <c r="H48" s="39"/>
      <c r="I48" s="39"/>
      <c r="J48" s="39"/>
      <c r="K48" s="39"/>
      <c r="L48" s="126">
        <f t="shared" si="6"/>
        <v>0</v>
      </c>
      <c r="M48" s="40"/>
      <c r="P48" s="139"/>
    </row>
    <row r="49" spans="1:16" x14ac:dyDescent="0.25">
      <c r="A49" s="48"/>
      <c r="B49" s="45"/>
      <c r="C49" s="141" t="s">
        <v>85</v>
      </c>
      <c r="D49" s="38" t="s">
        <v>86</v>
      </c>
      <c r="E49" s="39"/>
      <c r="F49" s="39"/>
      <c r="G49" s="39"/>
      <c r="H49" s="39"/>
      <c r="I49" s="39"/>
      <c r="J49" s="39"/>
      <c r="K49" s="39"/>
      <c r="L49" s="126">
        <f t="shared" si="6"/>
        <v>0</v>
      </c>
      <c r="M49" s="40"/>
      <c r="P49" s="139"/>
    </row>
    <row r="50" spans="1:16" x14ac:dyDescent="0.25">
      <c r="A50" s="48"/>
      <c r="B50" s="45"/>
      <c r="C50" s="141" t="s">
        <v>87</v>
      </c>
      <c r="D50" s="38" t="s">
        <v>88</v>
      </c>
      <c r="E50" s="39"/>
      <c r="F50" s="39"/>
      <c r="G50" s="39"/>
      <c r="H50" s="39"/>
      <c r="I50" s="39">
        <f>J50</f>
        <v>0</v>
      </c>
      <c r="J50" s="39">
        <f>K50</f>
        <v>0</v>
      </c>
      <c r="K50" s="39">
        <v>0</v>
      </c>
      <c r="L50" s="126"/>
      <c r="M50" s="40"/>
      <c r="P50" s="139"/>
    </row>
    <row r="51" spans="1:16" x14ac:dyDescent="0.25">
      <c r="A51" s="48"/>
      <c r="B51" s="45"/>
      <c r="C51" s="37" t="s">
        <v>89</v>
      </c>
      <c r="D51" s="38" t="s">
        <v>90</v>
      </c>
      <c r="E51" s="39"/>
      <c r="F51" s="39"/>
      <c r="G51" s="39"/>
      <c r="H51" s="39"/>
      <c r="I51" s="39"/>
      <c r="J51" s="39"/>
      <c r="K51" s="39"/>
      <c r="L51" s="126">
        <f t="shared" si="6"/>
        <v>0</v>
      </c>
      <c r="M51" s="40"/>
      <c r="P51" s="139"/>
    </row>
    <row r="52" spans="1:16" x14ac:dyDescent="0.25">
      <c r="A52" s="48"/>
      <c r="B52" s="45"/>
      <c r="C52" s="37" t="s">
        <v>91</v>
      </c>
      <c r="D52" s="38" t="s">
        <v>92</v>
      </c>
      <c r="E52" s="39">
        <v>1068000</v>
      </c>
      <c r="F52" s="39">
        <v>1068000</v>
      </c>
      <c r="G52" s="39">
        <v>1068000</v>
      </c>
      <c r="H52" s="39">
        <v>519000</v>
      </c>
      <c r="I52" s="39">
        <v>519000</v>
      </c>
      <c r="J52" s="39">
        <v>519000</v>
      </c>
      <c r="K52" s="39">
        <v>507031</v>
      </c>
      <c r="L52" s="126">
        <f>J52-K52</f>
        <v>11969</v>
      </c>
      <c r="M52" s="40">
        <v>502742</v>
      </c>
      <c r="P52" s="139"/>
    </row>
    <row r="53" spans="1:16" x14ac:dyDescent="0.25">
      <c r="A53" s="48"/>
      <c r="B53" s="45"/>
      <c r="C53" s="37" t="s">
        <v>93</v>
      </c>
      <c r="D53" s="38" t="s">
        <v>94</v>
      </c>
      <c r="E53" s="39"/>
      <c r="F53" s="39"/>
      <c r="G53" s="39"/>
      <c r="H53" s="39"/>
      <c r="I53" s="39">
        <f t="shared" ref="I53" si="9">J53</f>
        <v>0</v>
      </c>
      <c r="J53" s="39"/>
      <c r="K53" s="39">
        <v>0</v>
      </c>
      <c r="L53" s="126">
        <f t="shared" ref="L53:L110" si="10">J53-K53</f>
        <v>0</v>
      </c>
      <c r="M53" s="40"/>
      <c r="P53" s="139"/>
    </row>
    <row r="54" spans="1:16" x14ac:dyDescent="0.25">
      <c r="A54" s="32" t="s">
        <v>95</v>
      </c>
      <c r="B54" s="36"/>
      <c r="C54" s="50"/>
      <c r="D54" s="44" t="s">
        <v>96</v>
      </c>
      <c r="E54" s="51">
        <f>E55+E66+E67+E70+E75+E79+E82+E83+E84+E85+E86+E87+E88+E89+E90+E91+E92+E93+E94+E95+E96+E100+E101</f>
        <v>6319000</v>
      </c>
      <c r="F54" s="51">
        <f>F55+F66+F67+F70+F75+F79+F82+F83+F84+F85+F86+F87+F88+F89+F90+F91+F92+F93+F94+F95+F96+F100+F101</f>
        <v>5696000</v>
      </c>
      <c r="G54" s="51">
        <f>G55+G66+G67+G70+G75+G79+G82+G83+G84+G85+G86+G87+G88+G89+G90+G91+G92+G93+G94+G95+G96+G100+G101</f>
        <v>6319000</v>
      </c>
      <c r="H54" s="51">
        <f t="shared" ref="H54:M54" si="11">H55+H66+H67+H70+H75+H79+H82+H83+H84+H85+H86+H87+H88+H89+H90+H91+H92+H93+H94+H95+H96+H100+H101</f>
        <v>5210000</v>
      </c>
      <c r="I54" s="51">
        <f t="shared" si="11"/>
        <v>4978811.84</v>
      </c>
      <c r="J54" s="51">
        <f t="shared" si="11"/>
        <v>4978811.84</v>
      </c>
      <c r="K54" s="51">
        <f t="shared" si="11"/>
        <v>4471788.83</v>
      </c>
      <c r="L54" s="134">
        <f t="shared" si="10"/>
        <v>507023.00999999978</v>
      </c>
      <c r="M54" s="52">
        <f t="shared" si="11"/>
        <v>1944560.5599999996</v>
      </c>
      <c r="P54" s="139"/>
    </row>
    <row r="55" spans="1:16" x14ac:dyDescent="0.25">
      <c r="A55" s="33"/>
      <c r="B55" s="140" t="s">
        <v>97</v>
      </c>
      <c r="C55" s="36"/>
      <c r="D55" s="44" t="s">
        <v>98</v>
      </c>
      <c r="E55" s="51">
        <f>SUM(E56:E65)</f>
        <v>2332000</v>
      </c>
      <c r="F55" s="51">
        <f>SUM(F56:F65)</f>
        <v>2332000</v>
      </c>
      <c r="G55" s="51">
        <f>SUM(G56:G65)</f>
        <v>2332000</v>
      </c>
      <c r="H55" s="51">
        <f t="shared" ref="H55:M55" si="12">SUM(H56:H65)</f>
        <v>1931000</v>
      </c>
      <c r="I55" s="51">
        <f t="shared" si="12"/>
        <v>1899705.21</v>
      </c>
      <c r="J55" s="51">
        <f t="shared" si="12"/>
        <v>1899705.21</v>
      </c>
      <c r="K55" s="51">
        <f>SUM(K56:K65)</f>
        <v>1431903.8499999999</v>
      </c>
      <c r="L55" s="134">
        <f t="shared" si="10"/>
        <v>467801.3600000001</v>
      </c>
      <c r="M55" s="52">
        <f t="shared" si="12"/>
        <v>1362325.8699999999</v>
      </c>
      <c r="P55" s="139"/>
    </row>
    <row r="56" spans="1:16" x14ac:dyDescent="0.25">
      <c r="A56" s="48"/>
      <c r="B56" s="45"/>
      <c r="C56" s="141" t="s">
        <v>99</v>
      </c>
      <c r="D56" s="38" t="s">
        <v>100</v>
      </c>
      <c r="E56" s="39">
        <v>100000</v>
      </c>
      <c r="F56" s="39">
        <v>100000</v>
      </c>
      <c r="G56" s="39">
        <v>100000</v>
      </c>
      <c r="H56" s="39">
        <v>90000</v>
      </c>
      <c r="I56" s="39">
        <f>J56</f>
        <v>59137.68</v>
      </c>
      <c r="J56" s="39">
        <f>K56</f>
        <v>59137.68</v>
      </c>
      <c r="K56" s="39">
        <v>59137.68</v>
      </c>
      <c r="L56" s="126">
        <f t="shared" si="10"/>
        <v>0</v>
      </c>
      <c r="M56" s="40">
        <v>54211.55</v>
      </c>
      <c r="P56" s="139"/>
    </row>
    <row r="57" spans="1:16" x14ac:dyDescent="0.25">
      <c r="A57" s="48"/>
      <c r="B57" s="45"/>
      <c r="C57" s="141" t="s">
        <v>101</v>
      </c>
      <c r="D57" s="38" t="s">
        <v>102</v>
      </c>
      <c r="E57" s="39">
        <v>30000</v>
      </c>
      <c r="F57" s="39">
        <v>30000</v>
      </c>
      <c r="G57" s="39">
        <v>30000</v>
      </c>
      <c r="H57" s="39">
        <v>30000</v>
      </c>
      <c r="I57" s="39">
        <f t="shared" ref="I57:J66" si="13">J57</f>
        <v>20427.36</v>
      </c>
      <c r="J57" s="39">
        <f t="shared" si="13"/>
        <v>20427.36</v>
      </c>
      <c r="K57" s="39">
        <v>20427.36</v>
      </c>
      <c r="L57" s="126">
        <f t="shared" si="10"/>
        <v>0</v>
      </c>
      <c r="M57" s="40">
        <v>19928.900000000001</v>
      </c>
      <c r="P57" s="139"/>
    </row>
    <row r="58" spans="1:16" x14ac:dyDescent="0.25">
      <c r="A58" s="48"/>
      <c r="B58" s="45"/>
      <c r="C58" s="141" t="s">
        <v>103</v>
      </c>
      <c r="D58" s="38" t="s">
        <v>104</v>
      </c>
      <c r="E58" s="39">
        <v>630000</v>
      </c>
      <c r="F58" s="39">
        <v>630000</v>
      </c>
      <c r="G58" s="39">
        <v>630000</v>
      </c>
      <c r="H58" s="39">
        <v>560000</v>
      </c>
      <c r="I58" s="39">
        <v>601850.69999999995</v>
      </c>
      <c r="J58" s="39">
        <v>601850.69999999995</v>
      </c>
      <c r="K58" s="39">
        <v>500842.16</v>
      </c>
      <c r="L58" s="126">
        <f t="shared" si="10"/>
        <v>101008.53999999998</v>
      </c>
      <c r="M58" s="40">
        <v>379252.02</v>
      </c>
      <c r="P58" s="139"/>
    </row>
    <row r="59" spans="1:16" x14ac:dyDescent="0.25">
      <c r="A59" s="48"/>
      <c r="B59" s="45"/>
      <c r="C59" s="141" t="s">
        <v>105</v>
      </c>
      <c r="D59" s="38" t="s">
        <v>106</v>
      </c>
      <c r="E59" s="39">
        <v>65000</v>
      </c>
      <c r="F59" s="39">
        <v>65000</v>
      </c>
      <c r="G59" s="39">
        <v>65000</v>
      </c>
      <c r="H59" s="39">
        <v>55000</v>
      </c>
      <c r="I59" s="39">
        <f t="shared" si="13"/>
        <v>43910.8</v>
      </c>
      <c r="J59" s="39">
        <v>43910.8</v>
      </c>
      <c r="K59" s="39">
        <v>41054.800000000003</v>
      </c>
      <c r="L59" s="126">
        <f t="shared" si="10"/>
        <v>2856</v>
      </c>
      <c r="M59" s="40">
        <v>39571.5</v>
      </c>
      <c r="P59" s="139"/>
    </row>
    <row r="60" spans="1:16" x14ac:dyDescent="0.25">
      <c r="A60" s="48"/>
      <c r="B60" s="45"/>
      <c r="C60" s="141" t="s">
        <v>107</v>
      </c>
      <c r="D60" s="38" t="s">
        <v>108</v>
      </c>
      <c r="E60" s="39">
        <v>650000</v>
      </c>
      <c r="F60" s="39">
        <v>650000</v>
      </c>
      <c r="G60" s="39">
        <v>650000</v>
      </c>
      <c r="H60" s="39">
        <v>520000</v>
      </c>
      <c r="I60" s="39">
        <f t="shared" si="13"/>
        <v>641906.69999999995</v>
      </c>
      <c r="J60" s="39">
        <v>641906.69999999995</v>
      </c>
      <c r="K60" s="39">
        <v>408085.86</v>
      </c>
      <c r="L60" s="126">
        <f t="shared" si="10"/>
        <v>233820.83999999997</v>
      </c>
      <c r="M60" s="40">
        <v>426076.76</v>
      </c>
      <c r="P60" s="139"/>
    </row>
    <row r="61" spans="1:16" x14ac:dyDescent="0.25">
      <c r="A61" s="48"/>
      <c r="B61" s="45"/>
      <c r="C61" s="141" t="s">
        <v>109</v>
      </c>
      <c r="D61" s="38" t="s">
        <v>110</v>
      </c>
      <c r="E61" s="39">
        <v>70000</v>
      </c>
      <c r="F61" s="39">
        <v>70000</v>
      </c>
      <c r="G61" s="39">
        <v>70000</v>
      </c>
      <c r="H61" s="39">
        <v>55000</v>
      </c>
      <c r="I61" s="39">
        <f t="shared" si="13"/>
        <v>43595.82</v>
      </c>
      <c r="J61" s="39">
        <f t="shared" si="13"/>
        <v>43595.82</v>
      </c>
      <c r="K61" s="39">
        <v>43595.82</v>
      </c>
      <c r="L61" s="126">
        <f t="shared" si="10"/>
        <v>0</v>
      </c>
      <c r="M61" s="40">
        <v>100197.93</v>
      </c>
      <c r="P61" s="139"/>
    </row>
    <row r="62" spans="1:16" x14ac:dyDescent="0.25">
      <c r="A62" s="48"/>
      <c r="B62" s="45"/>
      <c r="C62" s="141" t="s">
        <v>111</v>
      </c>
      <c r="D62" s="38" t="s">
        <v>112</v>
      </c>
      <c r="E62" s="39">
        <v>1000</v>
      </c>
      <c r="F62" s="39">
        <v>1000</v>
      </c>
      <c r="G62" s="39">
        <v>1000</v>
      </c>
      <c r="H62" s="39">
        <v>1000</v>
      </c>
      <c r="I62" s="39">
        <f t="shared" si="13"/>
        <v>0</v>
      </c>
      <c r="J62" s="39">
        <f t="shared" si="13"/>
        <v>0</v>
      </c>
      <c r="K62" s="39"/>
      <c r="L62" s="126">
        <f t="shared" si="10"/>
        <v>0</v>
      </c>
      <c r="M62" s="40"/>
      <c r="P62" s="139"/>
    </row>
    <row r="63" spans="1:16" x14ac:dyDescent="0.25">
      <c r="A63" s="48"/>
      <c r="B63" s="45"/>
      <c r="C63" s="141" t="s">
        <v>113</v>
      </c>
      <c r="D63" s="38" t="s">
        <v>114</v>
      </c>
      <c r="E63" s="39">
        <v>140000</v>
      </c>
      <c r="F63" s="39">
        <v>140000</v>
      </c>
      <c r="G63" s="39">
        <v>140000</v>
      </c>
      <c r="H63" s="39">
        <v>110000</v>
      </c>
      <c r="I63" s="39">
        <f t="shared" si="13"/>
        <v>99402.39</v>
      </c>
      <c r="J63" s="39">
        <f t="shared" si="13"/>
        <v>99402.39</v>
      </c>
      <c r="K63" s="39">
        <v>99402.39</v>
      </c>
      <c r="L63" s="126">
        <f t="shared" si="10"/>
        <v>0</v>
      </c>
      <c r="M63" s="40">
        <v>83634.039999999994</v>
      </c>
      <c r="P63" s="139"/>
    </row>
    <row r="64" spans="1:16" x14ac:dyDescent="0.25">
      <c r="A64" s="48"/>
      <c r="B64" s="45"/>
      <c r="C64" s="142" t="s">
        <v>115</v>
      </c>
      <c r="D64" s="38" t="s">
        <v>116</v>
      </c>
      <c r="E64" s="39">
        <v>200000</v>
      </c>
      <c r="F64" s="39">
        <v>200000</v>
      </c>
      <c r="G64" s="39">
        <v>200000</v>
      </c>
      <c r="H64" s="39">
        <v>170000</v>
      </c>
      <c r="I64" s="39">
        <f t="shared" si="13"/>
        <v>88475.36</v>
      </c>
      <c r="J64" s="39">
        <v>88475.36</v>
      </c>
      <c r="K64" s="39">
        <v>46237.45</v>
      </c>
      <c r="L64" s="126">
        <f t="shared" si="10"/>
        <v>42237.91</v>
      </c>
      <c r="M64" s="40">
        <v>75452.02</v>
      </c>
      <c r="P64" s="139"/>
    </row>
    <row r="65" spans="1:16" x14ac:dyDescent="0.25">
      <c r="A65" s="48"/>
      <c r="B65" s="45"/>
      <c r="C65" s="141" t="s">
        <v>117</v>
      </c>
      <c r="D65" s="38" t="s">
        <v>118</v>
      </c>
      <c r="E65" s="39">
        <v>446000</v>
      </c>
      <c r="F65" s="39">
        <v>446000</v>
      </c>
      <c r="G65" s="39">
        <v>446000</v>
      </c>
      <c r="H65" s="39">
        <v>340000</v>
      </c>
      <c r="I65" s="39">
        <f t="shared" si="13"/>
        <v>300998.40000000002</v>
      </c>
      <c r="J65" s="39">
        <v>300998.40000000002</v>
      </c>
      <c r="K65" s="39">
        <v>213120.33</v>
      </c>
      <c r="L65" s="126">
        <f t="shared" si="10"/>
        <v>87878.070000000036</v>
      </c>
      <c r="M65" s="40">
        <v>184001.15</v>
      </c>
      <c r="P65" s="139"/>
    </row>
    <row r="66" spans="1:16" x14ac:dyDescent="0.25">
      <c r="A66" s="48"/>
      <c r="B66" s="147" t="s">
        <v>119</v>
      </c>
      <c r="C66" s="55"/>
      <c r="D66" s="56" t="s">
        <v>120</v>
      </c>
      <c r="E66" s="138">
        <v>145000</v>
      </c>
      <c r="F66" s="138">
        <v>145000</v>
      </c>
      <c r="G66" s="138">
        <v>145000</v>
      </c>
      <c r="H66" s="138">
        <v>145000</v>
      </c>
      <c r="I66" s="138">
        <f>J66</f>
        <v>139556.66</v>
      </c>
      <c r="J66" s="39">
        <f t="shared" si="13"/>
        <v>139556.66</v>
      </c>
      <c r="K66" s="138">
        <v>139556.66</v>
      </c>
      <c r="L66" s="126">
        <f t="shared" si="10"/>
        <v>0</v>
      </c>
      <c r="M66" s="40">
        <v>118505.28</v>
      </c>
      <c r="P66" s="139"/>
    </row>
    <row r="67" spans="1:16" x14ac:dyDescent="0.25">
      <c r="A67" s="33"/>
      <c r="B67" s="140" t="s">
        <v>121</v>
      </c>
      <c r="C67" s="36"/>
      <c r="D67" s="44" t="s">
        <v>122</v>
      </c>
      <c r="E67" s="51">
        <f>SUM(E68:E69)</f>
        <v>50000</v>
      </c>
      <c r="F67" s="51">
        <f>SUM(F68:F69)</f>
        <v>40000</v>
      </c>
      <c r="G67" s="51">
        <f>SUM(G68:G69)</f>
        <v>50000</v>
      </c>
      <c r="H67" s="51">
        <f t="shared" ref="H67:M67" si="14">SUM(H68:H69)</f>
        <v>40000</v>
      </c>
      <c r="I67" s="51">
        <f t="shared" si="14"/>
        <v>34363</v>
      </c>
      <c r="J67" s="51">
        <f t="shared" si="14"/>
        <v>34363</v>
      </c>
      <c r="K67" s="51">
        <f t="shared" si="14"/>
        <v>34363</v>
      </c>
      <c r="L67" s="126">
        <f t="shared" si="10"/>
        <v>0</v>
      </c>
      <c r="M67" s="52">
        <f t="shared" si="14"/>
        <v>34993</v>
      </c>
      <c r="P67" s="139"/>
    </row>
    <row r="68" spans="1:16" x14ac:dyDescent="0.25">
      <c r="A68" s="33"/>
      <c r="B68" s="140"/>
      <c r="C68" s="142" t="s">
        <v>123</v>
      </c>
      <c r="D68" s="38" t="s">
        <v>124</v>
      </c>
      <c r="E68" s="39">
        <v>50000</v>
      </c>
      <c r="F68" s="39">
        <v>40000</v>
      </c>
      <c r="G68" s="39">
        <v>50000</v>
      </c>
      <c r="H68" s="39">
        <v>40000</v>
      </c>
      <c r="I68" s="39">
        <f>J68</f>
        <v>34363</v>
      </c>
      <c r="J68" s="39">
        <f>K68</f>
        <v>34363</v>
      </c>
      <c r="K68" s="39">
        <v>34363</v>
      </c>
      <c r="L68" s="126">
        <f t="shared" si="10"/>
        <v>0</v>
      </c>
      <c r="M68" s="40">
        <v>34993</v>
      </c>
      <c r="P68" s="139"/>
    </row>
    <row r="69" spans="1:16" x14ac:dyDescent="0.25">
      <c r="A69" s="33"/>
      <c r="B69" s="140"/>
      <c r="C69" s="142" t="s">
        <v>125</v>
      </c>
      <c r="D69" s="38" t="s">
        <v>126</v>
      </c>
      <c r="E69" s="39"/>
      <c r="F69" s="39"/>
      <c r="G69" s="39"/>
      <c r="H69" s="39"/>
      <c r="I69" s="39"/>
      <c r="J69" s="39"/>
      <c r="K69" s="39"/>
      <c r="L69" s="126">
        <f t="shared" si="10"/>
        <v>0</v>
      </c>
      <c r="M69" s="40"/>
      <c r="P69" s="139"/>
    </row>
    <row r="70" spans="1:16" x14ac:dyDescent="0.25">
      <c r="A70" s="33"/>
      <c r="B70" s="140" t="s">
        <v>127</v>
      </c>
      <c r="C70" s="36"/>
      <c r="D70" s="44" t="s">
        <v>128</v>
      </c>
      <c r="E70" s="51">
        <f>SUM(E71:E74)</f>
        <v>15000</v>
      </c>
      <c r="F70" s="51">
        <f>SUM(F71:F74)</f>
        <v>15000</v>
      </c>
      <c r="G70" s="51">
        <f>SUM(G71:G74)</f>
        <v>15000</v>
      </c>
      <c r="H70" s="51">
        <f t="shared" ref="H70:M70" si="15">SUM(H71:H74)</f>
        <v>15000</v>
      </c>
      <c r="I70" s="51">
        <f t="shared" si="15"/>
        <v>10524.36</v>
      </c>
      <c r="J70" s="51">
        <f t="shared" si="15"/>
        <v>10524.36</v>
      </c>
      <c r="K70" s="51">
        <f t="shared" si="15"/>
        <v>10524.36</v>
      </c>
      <c r="L70" s="126">
        <f t="shared" si="10"/>
        <v>0</v>
      </c>
      <c r="M70" s="52">
        <f t="shared" si="15"/>
        <v>9323.9699999999993</v>
      </c>
      <c r="P70" s="139"/>
    </row>
    <row r="71" spans="1:16" x14ac:dyDescent="0.25">
      <c r="A71" s="48"/>
      <c r="B71" s="45"/>
      <c r="C71" s="141" t="s">
        <v>129</v>
      </c>
      <c r="D71" s="38" t="s">
        <v>130</v>
      </c>
      <c r="E71" s="39"/>
      <c r="F71" s="39"/>
      <c r="G71" s="39"/>
      <c r="H71" s="39"/>
      <c r="I71" s="39"/>
      <c r="J71" s="39"/>
      <c r="K71" s="39"/>
      <c r="L71" s="126">
        <f t="shared" si="10"/>
        <v>0</v>
      </c>
      <c r="M71" s="40"/>
      <c r="P71" s="139"/>
    </row>
    <row r="72" spans="1:16" x14ac:dyDescent="0.25">
      <c r="A72" s="48"/>
      <c r="B72" s="45"/>
      <c r="C72" s="141" t="s">
        <v>131</v>
      </c>
      <c r="D72" s="38" t="s">
        <v>132</v>
      </c>
      <c r="E72" s="39"/>
      <c r="F72" s="39"/>
      <c r="G72" s="39"/>
      <c r="H72" s="39"/>
      <c r="I72" s="39"/>
      <c r="J72" s="39"/>
      <c r="K72" s="39"/>
      <c r="L72" s="126">
        <f t="shared" si="10"/>
        <v>0</v>
      </c>
      <c r="M72" s="40">
        <v>774.97</v>
      </c>
      <c r="P72" s="139"/>
    </row>
    <row r="73" spans="1:16" x14ac:dyDescent="0.25">
      <c r="A73" s="48"/>
      <c r="B73" s="45"/>
      <c r="C73" s="141" t="s">
        <v>133</v>
      </c>
      <c r="D73" s="38" t="s">
        <v>134</v>
      </c>
      <c r="E73" s="39">
        <v>15000</v>
      </c>
      <c r="F73" s="39">
        <v>15000</v>
      </c>
      <c r="G73" s="39">
        <v>15000</v>
      </c>
      <c r="H73" s="39">
        <v>15000</v>
      </c>
      <c r="I73" s="39">
        <f>J73</f>
        <v>10524.36</v>
      </c>
      <c r="J73" s="39">
        <f>K73</f>
        <v>10524.36</v>
      </c>
      <c r="K73" s="39">
        <v>10524.36</v>
      </c>
      <c r="L73" s="126">
        <f t="shared" si="10"/>
        <v>0</v>
      </c>
      <c r="M73" s="40">
        <v>8549</v>
      </c>
      <c r="P73" s="139"/>
    </row>
    <row r="74" spans="1:16" x14ac:dyDescent="0.25">
      <c r="A74" s="48"/>
      <c r="B74" s="45"/>
      <c r="C74" s="141" t="s">
        <v>135</v>
      </c>
      <c r="D74" s="38" t="s">
        <v>136</v>
      </c>
      <c r="E74" s="39"/>
      <c r="F74" s="39"/>
      <c r="G74" s="39"/>
      <c r="H74" s="39"/>
      <c r="I74" s="39"/>
      <c r="J74" s="39"/>
      <c r="K74" s="39"/>
      <c r="L74" s="126">
        <f t="shared" si="10"/>
        <v>0</v>
      </c>
      <c r="M74" s="40"/>
      <c r="P74" s="139"/>
    </row>
    <row r="75" spans="1:16" x14ac:dyDescent="0.25">
      <c r="A75" s="33"/>
      <c r="B75" s="140" t="s">
        <v>137</v>
      </c>
      <c r="C75" s="36"/>
      <c r="D75" s="44" t="s">
        <v>138</v>
      </c>
      <c r="E75" s="57">
        <f>SUM(E76:E78)</f>
        <v>50000</v>
      </c>
      <c r="F75" s="57">
        <f>SUM(F76:F78)</f>
        <v>50000</v>
      </c>
      <c r="G75" s="57">
        <f>SUM(G76:G78)</f>
        <v>50000</v>
      </c>
      <c r="H75" s="57">
        <f t="shared" ref="H75:M75" si="16">SUM(H76:H78)</f>
        <v>40000</v>
      </c>
      <c r="I75" s="57">
        <f t="shared" si="16"/>
        <v>26594.77</v>
      </c>
      <c r="J75" s="57">
        <f t="shared" si="16"/>
        <v>26594.77</v>
      </c>
      <c r="K75" s="57">
        <f>SUM(K76:K78)</f>
        <v>20008.12</v>
      </c>
      <c r="L75" s="134">
        <f t="shared" si="10"/>
        <v>6586.6500000000015</v>
      </c>
      <c r="M75" s="58">
        <f t="shared" si="16"/>
        <v>5.03</v>
      </c>
      <c r="P75" s="139"/>
    </row>
    <row r="76" spans="1:16" x14ac:dyDescent="0.25">
      <c r="A76" s="48"/>
      <c r="B76" s="45"/>
      <c r="C76" s="141" t="s">
        <v>139</v>
      </c>
      <c r="D76" s="38" t="s">
        <v>140</v>
      </c>
      <c r="E76" s="39"/>
      <c r="F76" s="39"/>
      <c r="G76" s="39"/>
      <c r="H76" s="39"/>
      <c r="I76" s="39">
        <f>J76</f>
        <v>0</v>
      </c>
      <c r="J76" s="39">
        <f>K76</f>
        <v>0</v>
      </c>
      <c r="K76" s="39">
        <v>0</v>
      </c>
      <c r="L76" s="126">
        <f t="shared" si="10"/>
        <v>0</v>
      </c>
      <c r="M76" s="40"/>
      <c r="P76" s="139"/>
    </row>
    <row r="77" spans="1:16" x14ac:dyDescent="0.25">
      <c r="A77" s="48"/>
      <c r="B77" s="45"/>
      <c r="C77" s="141" t="s">
        <v>141</v>
      </c>
      <c r="D77" s="38" t="s">
        <v>142</v>
      </c>
      <c r="E77" s="39"/>
      <c r="F77" s="39"/>
      <c r="G77" s="39"/>
      <c r="H77" s="39"/>
      <c r="I77" s="39"/>
      <c r="J77" s="39"/>
      <c r="K77" s="39"/>
      <c r="L77" s="126">
        <f t="shared" si="10"/>
        <v>0</v>
      </c>
      <c r="M77" s="40"/>
      <c r="P77" s="139"/>
    </row>
    <row r="78" spans="1:16" x14ac:dyDescent="0.25">
      <c r="A78" s="48"/>
      <c r="B78" s="45"/>
      <c r="C78" s="141" t="s">
        <v>143</v>
      </c>
      <c r="D78" s="38" t="s">
        <v>144</v>
      </c>
      <c r="E78" s="39">
        <v>50000</v>
      </c>
      <c r="F78" s="39">
        <v>50000</v>
      </c>
      <c r="G78" s="39">
        <v>50000</v>
      </c>
      <c r="H78" s="39">
        <v>40000</v>
      </c>
      <c r="I78" s="39">
        <f>J78</f>
        <v>26594.77</v>
      </c>
      <c r="J78" s="39">
        <v>26594.77</v>
      </c>
      <c r="K78" s="39">
        <v>20008.12</v>
      </c>
      <c r="L78" s="126">
        <f t="shared" si="10"/>
        <v>6586.6500000000015</v>
      </c>
      <c r="M78" s="40">
        <v>5.03</v>
      </c>
      <c r="P78" s="139"/>
    </row>
    <row r="79" spans="1:16" x14ac:dyDescent="0.25">
      <c r="A79" s="33"/>
      <c r="B79" s="36" t="s">
        <v>145</v>
      </c>
      <c r="C79" s="36"/>
      <c r="D79" s="44" t="s">
        <v>146</v>
      </c>
      <c r="E79" s="57">
        <f>SUM(E80:E81)</f>
        <v>35000</v>
      </c>
      <c r="F79" s="57">
        <f>SUM(F80:F81)</f>
        <v>32000</v>
      </c>
      <c r="G79" s="57">
        <f>SUM(G80:G81)</f>
        <v>35000</v>
      </c>
      <c r="H79" s="57">
        <f t="shared" ref="H79:M79" si="17">SUM(H80:H81)</f>
        <v>32000</v>
      </c>
      <c r="I79" s="57">
        <f t="shared" si="17"/>
        <v>31013.46</v>
      </c>
      <c r="J79" s="57">
        <f t="shared" si="17"/>
        <v>31013.46</v>
      </c>
      <c r="K79" s="57">
        <f t="shared" si="17"/>
        <v>31013.46</v>
      </c>
      <c r="L79" s="126">
        <f t="shared" si="10"/>
        <v>0</v>
      </c>
      <c r="M79" s="58">
        <f t="shared" si="17"/>
        <v>18952.93</v>
      </c>
      <c r="P79" s="139"/>
    </row>
    <row r="80" spans="1:16" x14ac:dyDescent="0.25">
      <c r="A80" s="48"/>
      <c r="B80" s="45"/>
      <c r="C80" s="141" t="s">
        <v>147</v>
      </c>
      <c r="D80" s="38" t="s">
        <v>148</v>
      </c>
      <c r="E80" s="39">
        <v>35000</v>
      </c>
      <c r="F80" s="39">
        <v>32000</v>
      </c>
      <c r="G80" s="39">
        <v>35000</v>
      </c>
      <c r="H80" s="39">
        <v>32000</v>
      </c>
      <c r="I80" s="39">
        <f>J80</f>
        <v>31013.46</v>
      </c>
      <c r="J80" s="39">
        <f>K80</f>
        <v>31013.46</v>
      </c>
      <c r="K80" s="39">
        <v>31013.46</v>
      </c>
      <c r="L80" s="126">
        <f t="shared" si="10"/>
        <v>0</v>
      </c>
      <c r="M80" s="40">
        <v>18952.93</v>
      </c>
      <c r="P80" s="139"/>
    </row>
    <row r="81" spans="1:16" x14ac:dyDescent="0.25">
      <c r="A81" s="48"/>
      <c r="B81" s="45"/>
      <c r="C81" s="141" t="s">
        <v>149</v>
      </c>
      <c r="D81" s="38" t="s">
        <v>150</v>
      </c>
      <c r="E81" s="39"/>
      <c r="F81" s="39"/>
      <c r="G81" s="39"/>
      <c r="H81" s="39"/>
      <c r="I81" s="39"/>
      <c r="J81" s="39"/>
      <c r="K81" s="39"/>
      <c r="L81" s="126">
        <f t="shared" si="10"/>
        <v>0</v>
      </c>
      <c r="M81" s="40"/>
      <c r="P81" s="139"/>
    </row>
    <row r="82" spans="1:16" x14ac:dyDescent="0.25">
      <c r="A82" s="33"/>
      <c r="B82" s="140" t="s">
        <v>151</v>
      </c>
      <c r="C82" s="36"/>
      <c r="D82" s="44" t="s">
        <v>152</v>
      </c>
      <c r="E82" s="39">
        <v>4000</v>
      </c>
      <c r="F82" s="39">
        <v>4000</v>
      </c>
      <c r="G82" s="39">
        <v>4000</v>
      </c>
      <c r="H82" s="39">
        <v>4000</v>
      </c>
      <c r="I82" s="39">
        <f t="shared" ref="I82:J87" si="18">J82</f>
        <v>3232.04</v>
      </c>
      <c r="J82" s="39">
        <f t="shared" si="18"/>
        <v>3232.04</v>
      </c>
      <c r="K82" s="39">
        <v>3232.04</v>
      </c>
      <c r="L82" s="126">
        <f t="shared" si="10"/>
        <v>0</v>
      </c>
      <c r="M82" s="40">
        <v>4457</v>
      </c>
      <c r="P82" s="139"/>
    </row>
    <row r="83" spans="1:16" x14ac:dyDescent="0.25">
      <c r="A83" s="43"/>
      <c r="B83" s="140" t="s">
        <v>153</v>
      </c>
      <c r="C83" s="140"/>
      <c r="D83" s="44" t="s">
        <v>154</v>
      </c>
      <c r="E83" s="39"/>
      <c r="F83" s="39"/>
      <c r="G83" s="39"/>
      <c r="H83" s="39"/>
      <c r="I83" s="39"/>
      <c r="J83" s="39"/>
      <c r="K83" s="39"/>
      <c r="L83" s="126">
        <f t="shared" si="10"/>
        <v>0</v>
      </c>
      <c r="M83" s="40"/>
      <c r="P83" s="139"/>
    </row>
    <row r="84" spans="1:16" x14ac:dyDescent="0.25">
      <c r="A84" s="33"/>
      <c r="B84" s="140" t="s">
        <v>155</v>
      </c>
      <c r="C84" s="36"/>
      <c r="D84" s="44" t="s">
        <v>156</v>
      </c>
      <c r="E84" s="39"/>
      <c r="F84" s="39"/>
      <c r="G84" s="39"/>
      <c r="H84" s="39"/>
      <c r="I84" s="39"/>
      <c r="J84" s="39"/>
      <c r="K84" s="39"/>
      <c r="L84" s="126">
        <f t="shared" si="10"/>
        <v>0</v>
      </c>
      <c r="M84" s="40"/>
      <c r="P84" s="139"/>
    </row>
    <row r="85" spans="1:16" x14ac:dyDescent="0.25">
      <c r="A85" s="33"/>
      <c r="B85" s="140" t="s">
        <v>157</v>
      </c>
      <c r="C85" s="36"/>
      <c r="D85" s="44" t="s">
        <v>158</v>
      </c>
      <c r="E85" s="39">
        <v>20000</v>
      </c>
      <c r="F85" s="39">
        <v>20000</v>
      </c>
      <c r="G85" s="39">
        <v>20000</v>
      </c>
      <c r="H85" s="39">
        <v>0</v>
      </c>
      <c r="I85" s="39">
        <f t="shared" si="18"/>
        <v>0</v>
      </c>
      <c r="J85" s="39">
        <f t="shared" si="18"/>
        <v>0</v>
      </c>
      <c r="K85" s="39">
        <v>0</v>
      </c>
      <c r="L85" s="126">
        <f t="shared" si="10"/>
        <v>0</v>
      </c>
      <c r="M85" s="40"/>
      <c r="P85" s="139"/>
    </row>
    <row r="86" spans="1:16" x14ac:dyDescent="0.25">
      <c r="A86" s="33"/>
      <c r="B86" s="140" t="s">
        <v>159</v>
      </c>
      <c r="C86" s="36"/>
      <c r="D86" s="44" t="s">
        <v>160</v>
      </c>
      <c r="E86" s="39">
        <v>10000</v>
      </c>
      <c r="F86" s="39">
        <v>10000</v>
      </c>
      <c r="G86" s="39">
        <v>10000</v>
      </c>
      <c r="H86" s="39">
        <v>10000</v>
      </c>
      <c r="I86" s="39">
        <f t="shared" si="18"/>
        <v>9222.5</v>
      </c>
      <c r="J86" s="39">
        <f t="shared" si="18"/>
        <v>9222.5</v>
      </c>
      <c r="K86" s="39">
        <v>9222.5</v>
      </c>
      <c r="L86" s="126">
        <f t="shared" si="10"/>
        <v>0</v>
      </c>
      <c r="M86" s="40">
        <v>8878.19</v>
      </c>
      <c r="P86" s="139"/>
    </row>
    <row r="87" spans="1:16" x14ac:dyDescent="0.25">
      <c r="A87" s="33"/>
      <c r="B87" s="140" t="s">
        <v>161</v>
      </c>
      <c r="C87" s="36"/>
      <c r="D87" s="44" t="s">
        <v>162</v>
      </c>
      <c r="E87" s="39">
        <v>15000</v>
      </c>
      <c r="F87" s="39">
        <v>15000</v>
      </c>
      <c r="G87" s="39">
        <v>15000</v>
      </c>
      <c r="H87" s="39">
        <v>5000</v>
      </c>
      <c r="I87" s="39">
        <f t="shared" si="18"/>
        <v>0</v>
      </c>
      <c r="J87" s="39">
        <f t="shared" si="18"/>
        <v>0</v>
      </c>
      <c r="K87" s="39">
        <v>0</v>
      </c>
      <c r="L87" s="126">
        <f t="shared" si="10"/>
        <v>0</v>
      </c>
      <c r="M87" s="40">
        <v>1420.4</v>
      </c>
      <c r="P87" s="139"/>
    </row>
    <row r="88" spans="1:16" x14ac:dyDescent="0.25">
      <c r="A88" s="33"/>
      <c r="B88" s="140" t="s">
        <v>163</v>
      </c>
      <c r="C88" s="36"/>
      <c r="D88" s="44" t="s">
        <v>164</v>
      </c>
      <c r="E88" s="39"/>
      <c r="F88" s="39"/>
      <c r="G88" s="39"/>
      <c r="H88" s="39"/>
      <c r="I88" s="39"/>
      <c r="J88" s="39"/>
      <c r="K88" s="39">
        <v>0</v>
      </c>
      <c r="L88" s="126">
        <f t="shared" si="10"/>
        <v>0</v>
      </c>
      <c r="M88" s="40"/>
      <c r="P88" s="139"/>
    </row>
    <row r="89" spans="1:16" x14ac:dyDescent="0.25">
      <c r="A89" s="33"/>
      <c r="B89" s="140" t="s">
        <v>165</v>
      </c>
      <c r="C89" s="36"/>
      <c r="D89" s="44" t="s">
        <v>166</v>
      </c>
      <c r="E89" s="39"/>
      <c r="F89" s="39"/>
      <c r="G89" s="39"/>
      <c r="H89" s="39"/>
      <c r="I89" s="39"/>
      <c r="J89" s="39"/>
      <c r="K89" s="39"/>
      <c r="L89" s="126">
        <f t="shared" si="10"/>
        <v>0</v>
      </c>
      <c r="M89" s="40"/>
      <c r="P89" s="139"/>
    </row>
    <row r="90" spans="1:16" x14ac:dyDescent="0.25">
      <c r="A90" s="43"/>
      <c r="B90" s="36" t="s">
        <v>167</v>
      </c>
      <c r="C90" s="36"/>
      <c r="D90" s="44" t="s">
        <v>168</v>
      </c>
      <c r="E90" s="39"/>
      <c r="F90" s="39"/>
      <c r="G90" s="39"/>
      <c r="H90" s="39"/>
      <c r="I90" s="39"/>
      <c r="J90" s="39"/>
      <c r="K90" s="39"/>
      <c r="L90" s="126">
        <f t="shared" si="10"/>
        <v>0</v>
      </c>
      <c r="M90" s="40"/>
      <c r="P90" s="139"/>
    </row>
    <row r="91" spans="1:16" x14ac:dyDescent="0.25">
      <c r="A91" s="43"/>
      <c r="B91" s="162" t="s">
        <v>169</v>
      </c>
      <c r="C91" s="162"/>
      <c r="D91" s="44" t="s">
        <v>170</v>
      </c>
      <c r="E91" s="39"/>
      <c r="F91" s="39"/>
      <c r="G91" s="39"/>
      <c r="H91" s="39"/>
      <c r="I91" s="39"/>
      <c r="J91" s="39"/>
      <c r="K91" s="39"/>
      <c r="L91" s="126">
        <f t="shared" si="10"/>
        <v>0</v>
      </c>
      <c r="M91" s="40"/>
      <c r="P91" s="139"/>
    </row>
    <row r="92" spans="1:16" x14ac:dyDescent="0.25">
      <c r="A92" s="43"/>
      <c r="B92" s="163" t="s">
        <v>171</v>
      </c>
      <c r="C92" s="163"/>
      <c r="D92" s="44" t="s">
        <v>172</v>
      </c>
      <c r="E92" s="39"/>
      <c r="F92" s="39"/>
      <c r="G92" s="39"/>
      <c r="H92" s="39"/>
      <c r="I92" s="39"/>
      <c r="J92" s="39"/>
      <c r="K92" s="39"/>
      <c r="L92" s="126">
        <f t="shared" si="10"/>
        <v>0</v>
      </c>
      <c r="M92" s="40"/>
      <c r="P92" s="139"/>
    </row>
    <row r="93" spans="1:16" x14ac:dyDescent="0.25">
      <c r="A93" s="43"/>
      <c r="B93" s="36" t="s">
        <v>173</v>
      </c>
      <c r="C93" s="36"/>
      <c r="D93" s="44" t="s">
        <v>174</v>
      </c>
      <c r="E93" s="39"/>
      <c r="F93" s="39"/>
      <c r="G93" s="39"/>
      <c r="H93" s="39"/>
      <c r="I93" s="39"/>
      <c r="J93" s="39"/>
      <c r="K93" s="39"/>
      <c r="L93" s="126">
        <f t="shared" si="10"/>
        <v>0</v>
      </c>
      <c r="M93" s="40"/>
      <c r="P93" s="139"/>
    </row>
    <row r="94" spans="1:16" x14ac:dyDescent="0.25">
      <c r="A94" s="43"/>
      <c r="B94" s="36" t="s">
        <v>175</v>
      </c>
      <c r="C94" s="36"/>
      <c r="D94" s="44" t="s">
        <v>176</v>
      </c>
      <c r="E94" s="39"/>
      <c r="F94" s="39"/>
      <c r="G94" s="39"/>
      <c r="H94" s="39"/>
      <c r="I94" s="39"/>
      <c r="J94" s="39"/>
      <c r="K94" s="39"/>
      <c r="L94" s="126">
        <f t="shared" si="10"/>
        <v>0</v>
      </c>
      <c r="M94" s="40"/>
      <c r="P94" s="139"/>
    </row>
    <row r="95" spans="1:16" x14ac:dyDescent="0.25">
      <c r="A95" s="43"/>
      <c r="B95" s="36" t="s">
        <v>177</v>
      </c>
      <c r="C95" s="36"/>
      <c r="D95" s="44" t="s">
        <v>178</v>
      </c>
      <c r="E95" s="39"/>
      <c r="F95" s="39"/>
      <c r="G95" s="39"/>
      <c r="H95" s="39"/>
      <c r="I95" s="39">
        <f t="shared" ref="I95:J95" si="19">J95</f>
        <v>0</v>
      </c>
      <c r="J95" s="39">
        <f t="shared" si="19"/>
        <v>0</v>
      </c>
      <c r="K95" s="39">
        <v>0</v>
      </c>
      <c r="L95" s="126">
        <f t="shared" si="10"/>
        <v>0</v>
      </c>
      <c r="M95" s="40">
        <v>10107.48</v>
      </c>
      <c r="P95" s="139"/>
    </row>
    <row r="96" spans="1:16" x14ac:dyDescent="0.25">
      <c r="A96" s="33"/>
      <c r="B96" s="164" t="s">
        <v>179</v>
      </c>
      <c r="C96" s="164"/>
      <c r="D96" s="44" t="s">
        <v>180</v>
      </c>
      <c r="E96" s="57">
        <f>SUM(E97:E99)</f>
        <v>0</v>
      </c>
      <c r="F96" s="57">
        <f t="shared" ref="F96:M96" si="20">SUM(F97:F99)</f>
        <v>0</v>
      </c>
      <c r="G96" s="57">
        <f t="shared" si="20"/>
        <v>0</v>
      </c>
      <c r="H96" s="57">
        <f t="shared" si="20"/>
        <v>0</v>
      </c>
      <c r="I96" s="57">
        <f t="shared" si="20"/>
        <v>0</v>
      </c>
      <c r="J96" s="57">
        <f t="shared" si="20"/>
        <v>0</v>
      </c>
      <c r="K96" s="57">
        <f t="shared" si="20"/>
        <v>0</v>
      </c>
      <c r="L96" s="126">
        <f t="shared" si="10"/>
        <v>0</v>
      </c>
      <c r="M96" s="58">
        <f t="shared" si="20"/>
        <v>0</v>
      </c>
      <c r="P96" s="139"/>
    </row>
    <row r="97" spans="1:16" x14ac:dyDescent="0.25">
      <c r="A97" s="33"/>
      <c r="B97" s="140"/>
      <c r="C97" s="141" t="s">
        <v>181</v>
      </c>
      <c r="D97" s="38" t="s">
        <v>182</v>
      </c>
      <c r="E97" s="39"/>
      <c r="F97" s="39"/>
      <c r="G97" s="39"/>
      <c r="H97" s="39"/>
      <c r="I97" s="39"/>
      <c r="J97" s="39"/>
      <c r="K97" s="39"/>
      <c r="L97" s="126">
        <f t="shared" si="10"/>
        <v>0</v>
      </c>
      <c r="M97" s="40"/>
      <c r="P97" s="139"/>
    </row>
    <row r="98" spans="1:16" x14ac:dyDescent="0.25">
      <c r="A98" s="33"/>
      <c r="B98" s="140"/>
      <c r="C98" s="141" t="s">
        <v>183</v>
      </c>
      <c r="D98" s="38" t="s">
        <v>184</v>
      </c>
      <c r="E98" s="39"/>
      <c r="F98" s="39"/>
      <c r="G98" s="39"/>
      <c r="H98" s="39"/>
      <c r="I98" s="39">
        <f>J98</f>
        <v>0</v>
      </c>
      <c r="J98" s="39">
        <f>K98</f>
        <v>0</v>
      </c>
      <c r="K98" s="39">
        <v>0</v>
      </c>
      <c r="L98" s="126">
        <f t="shared" si="10"/>
        <v>0</v>
      </c>
      <c r="M98" s="40"/>
      <c r="P98" s="139"/>
    </row>
    <row r="99" spans="1:16" x14ac:dyDescent="0.25">
      <c r="A99" s="33"/>
      <c r="B99" s="140"/>
      <c r="C99" s="141" t="s">
        <v>185</v>
      </c>
      <c r="D99" s="38" t="s">
        <v>186</v>
      </c>
      <c r="E99" s="39"/>
      <c r="F99" s="39"/>
      <c r="G99" s="39"/>
      <c r="H99" s="39"/>
      <c r="I99" s="39"/>
      <c r="J99" s="39"/>
      <c r="K99" s="39"/>
      <c r="L99" s="126">
        <f t="shared" si="10"/>
        <v>0</v>
      </c>
      <c r="M99" s="40"/>
      <c r="P99" s="139"/>
    </row>
    <row r="100" spans="1:16" x14ac:dyDescent="0.25">
      <c r="A100" s="33"/>
      <c r="B100" s="164" t="s">
        <v>187</v>
      </c>
      <c r="C100" s="165"/>
      <c r="D100" s="44" t="s">
        <v>188</v>
      </c>
      <c r="E100" s="39">
        <v>23000</v>
      </c>
      <c r="F100" s="39">
        <v>23000</v>
      </c>
      <c r="G100" s="39">
        <v>23000</v>
      </c>
      <c r="H100" s="39">
        <v>23000</v>
      </c>
      <c r="I100" s="39">
        <f t="shared" ref="I100:J100" si="21">J100</f>
        <v>20797.73</v>
      </c>
      <c r="J100" s="39">
        <f t="shared" si="21"/>
        <v>20797.73</v>
      </c>
      <c r="K100" s="39">
        <v>20797.73</v>
      </c>
      <c r="L100" s="126">
        <f t="shared" si="10"/>
        <v>0</v>
      </c>
      <c r="M100" s="40">
        <v>20797.73</v>
      </c>
      <c r="P100" s="139"/>
    </row>
    <row r="101" spans="1:16" x14ac:dyDescent="0.25">
      <c r="A101" s="33"/>
      <c r="B101" s="140" t="s">
        <v>189</v>
      </c>
      <c r="C101" s="36"/>
      <c r="D101" s="44" t="s">
        <v>190</v>
      </c>
      <c r="E101" s="57">
        <f>SUM(E102:E110)</f>
        <v>3620000</v>
      </c>
      <c r="F101" s="57">
        <f>SUM(F102:F110)</f>
        <v>3010000</v>
      </c>
      <c r="G101" s="57">
        <f>SUM(G102:G110)</f>
        <v>3620000</v>
      </c>
      <c r="H101" s="57">
        <f t="shared" ref="H101:M101" si="22">SUM(H102:H110)</f>
        <v>2965000</v>
      </c>
      <c r="I101" s="57">
        <f t="shared" si="22"/>
        <v>2803802.1100000003</v>
      </c>
      <c r="J101" s="57">
        <f t="shared" si="22"/>
        <v>2803802.1100000003</v>
      </c>
      <c r="K101" s="57">
        <f t="shared" si="22"/>
        <v>2771167.11</v>
      </c>
      <c r="L101" s="134">
        <f t="shared" si="10"/>
        <v>32635.000000000466</v>
      </c>
      <c r="M101" s="58">
        <f t="shared" si="22"/>
        <v>354793.68</v>
      </c>
      <c r="P101" s="139"/>
    </row>
    <row r="102" spans="1:16" x14ac:dyDescent="0.25">
      <c r="A102" s="48"/>
      <c r="B102" s="45"/>
      <c r="C102" s="141" t="s">
        <v>191</v>
      </c>
      <c r="D102" s="38" t="s">
        <v>192</v>
      </c>
      <c r="E102" s="39">
        <v>10000</v>
      </c>
      <c r="F102" s="39">
        <v>10000</v>
      </c>
      <c r="G102" s="39">
        <v>10000</v>
      </c>
      <c r="H102" s="39">
        <v>10000</v>
      </c>
      <c r="I102" s="39">
        <f>J102</f>
        <v>5784.72</v>
      </c>
      <c r="J102" s="39">
        <f>K102</f>
        <v>5784.72</v>
      </c>
      <c r="K102" s="39">
        <v>5784.72</v>
      </c>
      <c r="L102" s="126">
        <f t="shared" si="10"/>
        <v>0</v>
      </c>
      <c r="M102" s="40">
        <v>4684.6400000000003</v>
      </c>
      <c r="P102" s="139"/>
    </row>
    <row r="103" spans="1:16" x14ac:dyDescent="0.25">
      <c r="A103" s="48"/>
      <c r="B103" s="45"/>
      <c r="C103" s="141" t="s">
        <v>193</v>
      </c>
      <c r="D103" s="38" t="s">
        <v>194</v>
      </c>
      <c r="E103" s="39">
        <v>10000</v>
      </c>
      <c r="F103" s="39">
        <v>10000</v>
      </c>
      <c r="G103" s="39">
        <v>10000</v>
      </c>
      <c r="H103" s="39">
        <v>9000</v>
      </c>
      <c r="I103" s="39">
        <f t="shared" ref="I103:J110" si="23">J103</f>
        <v>6948.25</v>
      </c>
      <c r="J103" s="39">
        <f t="shared" si="23"/>
        <v>6948.25</v>
      </c>
      <c r="K103" s="39">
        <v>6948.25</v>
      </c>
      <c r="L103" s="126">
        <f t="shared" si="10"/>
        <v>0</v>
      </c>
      <c r="M103" s="40">
        <v>6367.28</v>
      </c>
      <c r="P103" s="139"/>
    </row>
    <row r="104" spans="1:16" x14ac:dyDescent="0.25">
      <c r="A104" s="48"/>
      <c r="B104" s="45"/>
      <c r="C104" s="141" t="s">
        <v>195</v>
      </c>
      <c r="D104" s="38" t="s">
        <v>196</v>
      </c>
      <c r="E104" s="39">
        <v>55000</v>
      </c>
      <c r="F104" s="39">
        <v>55000</v>
      </c>
      <c r="G104" s="39">
        <v>55000</v>
      </c>
      <c r="H104" s="39">
        <v>20000</v>
      </c>
      <c r="I104" s="39">
        <f t="shared" si="23"/>
        <v>52056</v>
      </c>
      <c r="J104" s="39">
        <v>52056</v>
      </c>
      <c r="K104" s="39">
        <v>19421</v>
      </c>
      <c r="L104" s="126">
        <f t="shared" si="10"/>
        <v>32635</v>
      </c>
      <c r="M104" s="40">
        <v>41087.18</v>
      </c>
      <c r="P104" s="139"/>
    </row>
    <row r="105" spans="1:16" x14ac:dyDescent="0.25">
      <c r="A105" s="48"/>
      <c r="B105" s="45"/>
      <c r="C105" s="141" t="s">
        <v>197</v>
      </c>
      <c r="D105" s="38" t="s">
        <v>198</v>
      </c>
      <c r="E105" s="39">
        <v>44000</v>
      </c>
      <c r="F105" s="39">
        <v>44000</v>
      </c>
      <c r="G105" s="39">
        <v>44000</v>
      </c>
      <c r="H105" s="39">
        <v>35000</v>
      </c>
      <c r="I105" s="39">
        <f t="shared" si="23"/>
        <v>27206.79</v>
      </c>
      <c r="J105" s="39">
        <f t="shared" si="23"/>
        <v>27206.79</v>
      </c>
      <c r="K105" s="39">
        <v>27206.79</v>
      </c>
      <c r="L105" s="126">
        <f t="shared" si="10"/>
        <v>0</v>
      </c>
      <c r="M105" s="40">
        <v>25404.58</v>
      </c>
      <c r="P105" s="139"/>
    </row>
    <row r="106" spans="1:16" x14ac:dyDescent="0.25">
      <c r="A106" s="43"/>
      <c r="B106" s="44"/>
      <c r="C106" s="37" t="s">
        <v>199</v>
      </c>
      <c r="D106" s="38" t="s">
        <v>200</v>
      </c>
      <c r="E106" s="39"/>
      <c r="F106" s="39"/>
      <c r="G106" s="39"/>
      <c r="H106" s="39"/>
      <c r="I106" s="39"/>
      <c r="J106" s="39"/>
      <c r="K106" s="39"/>
      <c r="L106" s="126">
        <f t="shared" si="10"/>
        <v>0</v>
      </c>
      <c r="M106" s="40"/>
      <c r="P106" s="139"/>
    </row>
    <row r="107" spans="1:16" x14ac:dyDescent="0.25">
      <c r="A107" s="48"/>
      <c r="B107" s="45"/>
      <c r="C107" s="37" t="s">
        <v>201</v>
      </c>
      <c r="D107" s="38" t="s">
        <v>202</v>
      </c>
      <c r="E107" s="39"/>
      <c r="F107" s="39"/>
      <c r="G107" s="39"/>
      <c r="H107" s="39"/>
      <c r="I107" s="39"/>
      <c r="J107" s="39"/>
      <c r="K107" s="39"/>
      <c r="L107" s="126">
        <f t="shared" si="10"/>
        <v>0</v>
      </c>
      <c r="M107" s="40"/>
      <c r="P107" s="139"/>
    </row>
    <row r="108" spans="1:16" x14ac:dyDescent="0.25">
      <c r="A108" s="48"/>
      <c r="B108" s="45"/>
      <c r="C108" s="37" t="s">
        <v>203</v>
      </c>
      <c r="D108" s="38" t="s">
        <v>204</v>
      </c>
      <c r="E108" s="39"/>
      <c r="F108" s="39"/>
      <c r="G108" s="39"/>
      <c r="H108" s="39"/>
      <c r="I108" s="39"/>
      <c r="J108" s="39"/>
      <c r="K108" s="39"/>
      <c r="L108" s="126">
        <f t="shared" si="10"/>
        <v>0</v>
      </c>
      <c r="M108" s="40"/>
      <c r="P108" s="139"/>
    </row>
    <row r="109" spans="1:16" x14ac:dyDescent="0.25">
      <c r="A109" s="41"/>
      <c r="B109" s="140"/>
      <c r="C109" s="37" t="s">
        <v>205</v>
      </c>
      <c r="D109" s="38" t="s">
        <v>206</v>
      </c>
      <c r="E109" s="39"/>
      <c r="F109" s="39"/>
      <c r="G109" s="39"/>
      <c r="H109" s="39"/>
      <c r="I109" s="39"/>
      <c r="J109" s="39"/>
      <c r="K109" s="39"/>
      <c r="L109" s="126">
        <f t="shared" si="10"/>
        <v>0</v>
      </c>
      <c r="M109" s="40"/>
      <c r="P109" s="139"/>
    </row>
    <row r="110" spans="1:16" x14ac:dyDescent="0.25">
      <c r="A110" s="41"/>
      <c r="B110" s="140"/>
      <c r="C110" s="141" t="s">
        <v>207</v>
      </c>
      <c r="D110" s="38" t="s">
        <v>208</v>
      </c>
      <c r="E110" s="39">
        <v>3501000</v>
      </c>
      <c r="F110" s="39">
        <v>2891000</v>
      </c>
      <c r="G110" s="39">
        <v>3501000</v>
      </c>
      <c r="H110" s="39">
        <v>2891000</v>
      </c>
      <c r="I110" s="39">
        <f t="shared" si="23"/>
        <v>2711806.35</v>
      </c>
      <c r="J110" s="39">
        <f t="shared" si="23"/>
        <v>2711806.35</v>
      </c>
      <c r="K110" s="39">
        <v>2711806.35</v>
      </c>
      <c r="L110" s="126">
        <f t="shared" si="10"/>
        <v>0</v>
      </c>
      <c r="M110" s="40">
        <v>277250</v>
      </c>
      <c r="P110" s="139"/>
    </row>
    <row r="111" spans="1:16" x14ac:dyDescent="0.25">
      <c r="A111" s="43" t="s">
        <v>209</v>
      </c>
      <c r="B111" s="140"/>
      <c r="C111" s="140"/>
      <c r="D111" s="44" t="s">
        <v>210</v>
      </c>
      <c r="E111" s="26">
        <f>SUM(E112+E115+E120)</f>
        <v>0</v>
      </c>
      <c r="F111" s="26">
        <f>SUM(F112+F115+F120)</f>
        <v>0</v>
      </c>
      <c r="G111" s="26">
        <f t="shared" ref="G111:M111" si="24">SUM(G112+G115+G120)</f>
        <v>0</v>
      </c>
      <c r="H111" s="26">
        <f t="shared" si="24"/>
        <v>0</v>
      </c>
      <c r="I111" s="26">
        <f t="shared" si="24"/>
        <v>0</v>
      </c>
      <c r="J111" s="26">
        <f t="shared" si="24"/>
        <v>0</v>
      </c>
      <c r="K111" s="26">
        <f t="shared" si="24"/>
        <v>0</v>
      </c>
      <c r="L111" s="125">
        <f t="shared" si="24"/>
        <v>0</v>
      </c>
      <c r="M111" s="27">
        <f t="shared" si="24"/>
        <v>0</v>
      </c>
      <c r="P111" s="139"/>
    </row>
    <row r="112" spans="1:16" x14ac:dyDescent="0.25">
      <c r="A112" s="43"/>
      <c r="B112" s="36" t="s">
        <v>211</v>
      </c>
      <c r="C112" s="36"/>
      <c r="D112" s="44" t="s">
        <v>212</v>
      </c>
      <c r="E112" s="59">
        <f>E114+E113</f>
        <v>0</v>
      </c>
      <c r="F112" s="59">
        <f>F114+F113</f>
        <v>0</v>
      </c>
      <c r="G112" s="59">
        <f>G114+G113</f>
        <v>0</v>
      </c>
      <c r="H112" s="59">
        <f t="shared" ref="H112:M112" si="25">H114+H113</f>
        <v>0</v>
      </c>
      <c r="I112" s="59">
        <f t="shared" si="25"/>
        <v>0</v>
      </c>
      <c r="J112" s="59">
        <v>0</v>
      </c>
      <c r="K112" s="59">
        <f t="shared" ref="K112" si="26">K114+K113</f>
        <v>0</v>
      </c>
      <c r="L112" s="129">
        <f t="shared" si="25"/>
        <v>0</v>
      </c>
      <c r="M112" s="60">
        <f t="shared" si="25"/>
        <v>0</v>
      </c>
      <c r="P112" s="139"/>
    </row>
    <row r="113" spans="1:16" x14ac:dyDescent="0.25">
      <c r="A113" s="43"/>
      <c r="B113" s="140"/>
      <c r="C113" s="37" t="s">
        <v>213</v>
      </c>
      <c r="D113" s="38" t="s">
        <v>214</v>
      </c>
      <c r="E113" s="39"/>
      <c r="F113" s="39"/>
      <c r="G113" s="39"/>
      <c r="H113" s="39"/>
      <c r="I113" s="39"/>
      <c r="J113" s="39"/>
      <c r="K113" s="39"/>
      <c r="L113" s="126">
        <f t="shared" ref="L113:L114" si="27">J113-K113</f>
        <v>0</v>
      </c>
      <c r="M113" s="40"/>
      <c r="P113" s="139"/>
    </row>
    <row r="114" spans="1:16" x14ac:dyDescent="0.25">
      <c r="A114" s="43"/>
      <c r="B114" s="140"/>
      <c r="C114" s="37" t="s">
        <v>215</v>
      </c>
      <c r="D114" s="38" t="s">
        <v>216</v>
      </c>
      <c r="E114" s="39"/>
      <c r="F114" s="39"/>
      <c r="G114" s="39"/>
      <c r="H114" s="39"/>
      <c r="I114" s="39"/>
      <c r="J114" s="39"/>
      <c r="K114" s="39"/>
      <c r="L114" s="126">
        <f t="shared" si="27"/>
        <v>0</v>
      </c>
      <c r="M114" s="40"/>
      <c r="P114" s="139"/>
    </row>
    <row r="115" spans="1:16" x14ac:dyDescent="0.25">
      <c r="A115" s="43"/>
      <c r="B115" s="36" t="s">
        <v>217</v>
      </c>
      <c r="C115" s="36"/>
      <c r="D115" s="44" t="s">
        <v>218</v>
      </c>
      <c r="E115" s="57">
        <f>SUM(E116:E119)</f>
        <v>0</v>
      </c>
      <c r="F115" s="57">
        <f>SUM(F116:F119)</f>
        <v>0</v>
      </c>
      <c r="G115" s="57">
        <f t="shared" ref="G115:M115" si="28">SUM(G116:G119)</f>
        <v>0</v>
      </c>
      <c r="H115" s="57">
        <f t="shared" si="28"/>
        <v>0</v>
      </c>
      <c r="I115" s="57">
        <f t="shared" si="28"/>
        <v>0</v>
      </c>
      <c r="J115" s="57">
        <f t="shared" si="28"/>
        <v>0</v>
      </c>
      <c r="K115" s="57">
        <f t="shared" si="28"/>
        <v>0</v>
      </c>
      <c r="L115" s="128">
        <f t="shared" si="28"/>
        <v>0</v>
      </c>
      <c r="M115" s="58">
        <f t="shared" si="28"/>
        <v>0</v>
      </c>
      <c r="P115" s="139"/>
    </row>
    <row r="116" spans="1:16" x14ac:dyDescent="0.25">
      <c r="A116" s="43"/>
      <c r="B116" s="140"/>
      <c r="C116" s="37" t="s">
        <v>219</v>
      </c>
      <c r="D116" s="38" t="s">
        <v>220</v>
      </c>
      <c r="E116" s="39"/>
      <c r="F116" s="39"/>
      <c r="G116" s="39"/>
      <c r="H116" s="39"/>
      <c r="I116" s="39"/>
      <c r="J116" s="39"/>
      <c r="K116" s="39"/>
      <c r="L116" s="126">
        <f t="shared" ref="L116:L119" si="29">J116-K116</f>
        <v>0</v>
      </c>
      <c r="M116" s="40"/>
      <c r="P116" s="139"/>
    </row>
    <row r="117" spans="1:16" x14ac:dyDescent="0.25">
      <c r="A117" s="43"/>
      <c r="B117" s="140"/>
      <c r="C117" s="37" t="s">
        <v>221</v>
      </c>
      <c r="D117" s="38" t="s">
        <v>222</v>
      </c>
      <c r="E117" s="39"/>
      <c r="F117" s="39"/>
      <c r="G117" s="39"/>
      <c r="H117" s="39"/>
      <c r="I117" s="39"/>
      <c r="J117" s="39"/>
      <c r="K117" s="39"/>
      <c r="L117" s="126">
        <f t="shared" si="29"/>
        <v>0</v>
      </c>
      <c r="M117" s="40"/>
      <c r="P117" s="139"/>
    </row>
    <row r="118" spans="1:16" ht="25.5" x14ac:dyDescent="0.25">
      <c r="A118" s="43"/>
      <c r="B118" s="140"/>
      <c r="C118" s="142" t="s">
        <v>223</v>
      </c>
      <c r="D118" s="38" t="s">
        <v>224</v>
      </c>
      <c r="E118" s="39"/>
      <c r="F118" s="39"/>
      <c r="G118" s="39"/>
      <c r="H118" s="39"/>
      <c r="I118" s="39"/>
      <c r="J118" s="39"/>
      <c r="K118" s="39"/>
      <c r="L118" s="126">
        <f t="shared" si="29"/>
        <v>0</v>
      </c>
      <c r="M118" s="40"/>
      <c r="P118" s="139"/>
    </row>
    <row r="119" spans="1:16" x14ac:dyDescent="0.25">
      <c r="A119" s="43"/>
      <c r="B119" s="140"/>
      <c r="C119" s="37" t="s">
        <v>225</v>
      </c>
      <c r="D119" s="38" t="s">
        <v>226</v>
      </c>
      <c r="E119" s="39"/>
      <c r="F119" s="39"/>
      <c r="G119" s="39"/>
      <c r="H119" s="39"/>
      <c r="I119" s="39"/>
      <c r="J119" s="39"/>
      <c r="K119" s="39"/>
      <c r="L119" s="126">
        <f t="shared" si="29"/>
        <v>0</v>
      </c>
      <c r="M119" s="40"/>
      <c r="P119" s="139"/>
    </row>
    <row r="120" spans="1:16" x14ac:dyDescent="0.25">
      <c r="A120" s="43"/>
      <c r="B120" s="31" t="s">
        <v>227</v>
      </c>
      <c r="C120" s="31"/>
      <c r="D120" s="44" t="s">
        <v>228</v>
      </c>
      <c r="E120" s="57">
        <f>SUM(E121:E125)</f>
        <v>0</v>
      </c>
      <c r="F120" s="57">
        <f>SUM(F121:F125)</f>
        <v>0</v>
      </c>
      <c r="G120" s="57">
        <f t="shared" ref="G120:M120" si="30">SUM(G121:G125)</f>
        <v>0</v>
      </c>
      <c r="H120" s="57">
        <f t="shared" si="30"/>
        <v>0</v>
      </c>
      <c r="I120" s="57">
        <f t="shared" si="30"/>
        <v>0</v>
      </c>
      <c r="J120" s="57">
        <f t="shared" si="30"/>
        <v>0</v>
      </c>
      <c r="K120" s="57">
        <f t="shared" si="30"/>
        <v>0</v>
      </c>
      <c r="L120" s="128">
        <f t="shared" si="30"/>
        <v>0</v>
      </c>
      <c r="M120" s="58">
        <f t="shared" si="30"/>
        <v>0</v>
      </c>
      <c r="P120" s="139"/>
    </row>
    <row r="121" spans="1:16" x14ac:dyDescent="0.25">
      <c r="A121" s="43"/>
      <c r="B121" s="140"/>
      <c r="C121" s="37" t="s">
        <v>229</v>
      </c>
      <c r="D121" s="38" t="s">
        <v>230</v>
      </c>
      <c r="E121" s="39"/>
      <c r="F121" s="39"/>
      <c r="G121" s="39"/>
      <c r="H121" s="39"/>
      <c r="I121" s="39"/>
      <c r="J121" s="39"/>
      <c r="K121" s="39"/>
      <c r="L121" s="126">
        <f t="shared" ref="L121:L125" si="31">J121-K121</f>
        <v>0</v>
      </c>
      <c r="M121" s="40"/>
      <c r="P121" s="139"/>
    </row>
    <row r="122" spans="1:16" x14ac:dyDescent="0.25">
      <c r="A122" s="43"/>
      <c r="B122" s="140"/>
      <c r="C122" s="37" t="s">
        <v>231</v>
      </c>
      <c r="D122" s="38" t="s">
        <v>232</v>
      </c>
      <c r="E122" s="39"/>
      <c r="F122" s="39"/>
      <c r="G122" s="39"/>
      <c r="H122" s="39"/>
      <c r="I122" s="39"/>
      <c r="J122" s="39"/>
      <c r="K122" s="39"/>
      <c r="L122" s="126">
        <f t="shared" si="31"/>
        <v>0</v>
      </c>
      <c r="M122" s="40"/>
      <c r="P122" s="139"/>
    </row>
    <row r="123" spans="1:16" x14ac:dyDescent="0.25">
      <c r="A123" s="43"/>
      <c r="B123" s="140"/>
      <c r="C123" s="37" t="s">
        <v>233</v>
      </c>
      <c r="D123" s="38" t="s">
        <v>234</v>
      </c>
      <c r="E123" s="39"/>
      <c r="F123" s="39"/>
      <c r="G123" s="39"/>
      <c r="H123" s="39"/>
      <c r="I123" s="39"/>
      <c r="J123" s="39"/>
      <c r="K123" s="39"/>
      <c r="L123" s="126">
        <f t="shared" si="31"/>
        <v>0</v>
      </c>
      <c r="M123" s="40"/>
      <c r="P123" s="139"/>
    </row>
    <row r="124" spans="1:16" x14ac:dyDescent="0.25">
      <c r="A124" s="43"/>
      <c r="B124" s="140"/>
      <c r="C124" s="37" t="s">
        <v>235</v>
      </c>
      <c r="D124" s="38" t="s">
        <v>236</v>
      </c>
      <c r="E124" s="39"/>
      <c r="F124" s="39"/>
      <c r="G124" s="39"/>
      <c r="H124" s="39"/>
      <c r="I124" s="39"/>
      <c r="J124" s="39"/>
      <c r="K124" s="39"/>
      <c r="L124" s="126">
        <f t="shared" si="31"/>
        <v>0</v>
      </c>
      <c r="M124" s="40"/>
      <c r="P124" s="139"/>
    </row>
    <row r="125" spans="1:16" x14ac:dyDescent="0.25">
      <c r="A125" s="43"/>
      <c r="B125" s="140"/>
      <c r="C125" s="142" t="s">
        <v>237</v>
      </c>
      <c r="D125" s="38" t="s">
        <v>238</v>
      </c>
      <c r="E125" s="39"/>
      <c r="F125" s="39"/>
      <c r="G125" s="39"/>
      <c r="H125" s="39"/>
      <c r="I125" s="39"/>
      <c r="J125" s="39"/>
      <c r="K125" s="39"/>
      <c r="L125" s="126">
        <f t="shared" si="31"/>
        <v>0</v>
      </c>
      <c r="M125" s="40"/>
      <c r="P125" s="139"/>
    </row>
    <row r="126" spans="1:16" x14ac:dyDescent="0.25">
      <c r="A126" s="43" t="s">
        <v>239</v>
      </c>
      <c r="B126" s="140"/>
      <c r="C126" s="141"/>
      <c r="D126" s="44" t="s">
        <v>240</v>
      </c>
      <c r="E126" s="57">
        <f>SUM(E127:E146)</f>
        <v>0</v>
      </c>
      <c r="F126" s="57">
        <f>SUM(F127:F146)</f>
        <v>0</v>
      </c>
      <c r="G126" s="57">
        <f t="shared" ref="G126:M126" si="32">SUM(G127:G146)</f>
        <v>0</v>
      </c>
      <c r="H126" s="57">
        <f t="shared" si="32"/>
        <v>0</v>
      </c>
      <c r="I126" s="57">
        <f t="shared" si="32"/>
        <v>0</v>
      </c>
      <c r="J126" s="57">
        <f t="shared" si="32"/>
        <v>0</v>
      </c>
      <c r="K126" s="57">
        <f t="shared" si="32"/>
        <v>0</v>
      </c>
      <c r="L126" s="128">
        <f t="shared" si="32"/>
        <v>0</v>
      </c>
      <c r="M126" s="58">
        <f t="shared" si="32"/>
        <v>0</v>
      </c>
      <c r="P126" s="139"/>
    </row>
    <row r="127" spans="1:16" x14ac:dyDescent="0.25">
      <c r="A127" s="43"/>
      <c r="B127" s="166" t="s">
        <v>241</v>
      </c>
      <c r="C127" s="166"/>
      <c r="D127" s="44" t="s">
        <v>242</v>
      </c>
      <c r="E127" s="39"/>
      <c r="F127" s="39"/>
      <c r="G127" s="39"/>
      <c r="H127" s="39"/>
      <c r="I127" s="39"/>
      <c r="J127" s="39"/>
      <c r="K127" s="39"/>
      <c r="L127" s="126">
        <f t="shared" ref="L127:L146" si="33">J127-K127</f>
        <v>0</v>
      </c>
      <c r="M127" s="40"/>
      <c r="P127" s="139"/>
    </row>
    <row r="128" spans="1:16" x14ac:dyDescent="0.25">
      <c r="A128" s="43"/>
      <c r="B128" s="166" t="s">
        <v>243</v>
      </c>
      <c r="C128" s="166"/>
      <c r="D128" s="44" t="s">
        <v>244</v>
      </c>
      <c r="E128" s="39"/>
      <c r="F128" s="39"/>
      <c r="G128" s="39"/>
      <c r="H128" s="39"/>
      <c r="I128" s="39"/>
      <c r="J128" s="39"/>
      <c r="K128" s="39"/>
      <c r="L128" s="126">
        <f t="shared" si="33"/>
        <v>0</v>
      </c>
      <c r="M128" s="40"/>
      <c r="P128" s="139"/>
    </row>
    <row r="129" spans="1:16" x14ac:dyDescent="0.25">
      <c r="A129" s="41"/>
      <c r="B129" s="166" t="s">
        <v>245</v>
      </c>
      <c r="C129" s="166"/>
      <c r="D129" s="44" t="s">
        <v>246</v>
      </c>
      <c r="E129" s="39"/>
      <c r="F129" s="39"/>
      <c r="G129" s="39"/>
      <c r="H129" s="39"/>
      <c r="I129" s="39"/>
      <c r="J129" s="39"/>
      <c r="K129" s="39"/>
      <c r="L129" s="126">
        <f t="shared" si="33"/>
        <v>0</v>
      </c>
      <c r="M129" s="40"/>
      <c r="P129" s="139"/>
    </row>
    <row r="130" spans="1:16" x14ac:dyDescent="0.25">
      <c r="A130" s="43"/>
      <c r="B130" s="169" t="s">
        <v>247</v>
      </c>
      <c r="C130" s="169"/>
      <c r="D130" s="44" t="s">
        <v>248</v>
      </c>
      <c r="E130" s="39"/>
      <c r="F130" s="39"/>
      <c r="G130" s="39"/>
      <c r="H130" s="39"/>
      <c r="I130" s="39"/>
      <c r="J130" s="39"/>
      <c r="K130" s="39"/>
      <c r="L130" s="126">
        <f t="shared" si="33"/>
        <v>0</v>
      </c>
      <c r="M130" s="40"/>
      <c r="P130" s="139"/>
    </row>
    <row r="131" spans="1:16" x14ac:dyDescent="0.25">
      <c r="A131" s="43"/>
      <c r="B131" s="169" t="s">
        <v>249</v>
      </c>
      <c r="C131" s="169"/>
      <c r="D131" s="44" t="s">
        <v>250</v>
      </c>
      <c r="E131" s="39"/>
      <c r="F131" s="39"/>
      <c r="G131" s="39"/>
      <c r="H131" s="39"/>
      <c r="I131" s="39"/>
      <c r="J131" s="39"/>
      <c r="K131" s="39"/>
      <c r="L131" s="126">
        <f t="shared" si="33"/>
        <v>0</v>
      </c>
      <c r="M131" s="40"/>
      <c r="P131" s="139"/>
    </row>
    <row r="132" spans="1:16" x14ac:dyDescent="0.25">
      <c r="A132" s="41"/>
      <c r="B132" s="169" t="s">
        <v>251</v>
      </c>
      <c r="C132" s="169"/>
      <c r="D132" s="44" t="s">
        <v>252</v>
      </c>
      <c r="E132" s="39"/>
      <c r="F132" s="39"/>
      <c r="G132" s="39"/>
      <c r="H132" s="39"/>
      <c r="I132" s="39"/>
      <c r="J132" s="39"/>
      <c r="K132" s="39"/>
      <c r="L132" s="126">
        <f t="shared" si="33"/>
        <v>0</v>
      </c>
      <c r="M132" s="40"/>
      <c r="P132" s="139"/>
    </row>
    <row r="133" spans="1:16" x14ac:dyDescent="0.25">
      <c r="A133" s="41"/>
      <c r="B133" s="169" t="s">
        <v>253</v>
      </c>
      <c r="C133" s="169"/>
      <c r="D133" s="44" t="s">
        <v>254</v>
      </c>
      <c r="E133" s="39"/>
      <c r="F133" s="39"/>
      <c r="G133" s="39"/>
      <c r="H133" s="39"/>
      <c r="I133" s="39"/>
      <c r="J133" s="39"/>
      <c r="K133" s="39"/>
      <c r="L133" s="126">
        <f t="shared" si="33"/>
        <v>0</v>
      </c>
      <c r="M133" s="40"/>
      <c r="P133" s="139"/>
    </row>
    <row r="134" spans="1:16" x14ac:dyDescent="0.25">
      <c r="A134" s="41"/>
      <c r="B134" s="169" t="s">
        <v>255</v>
      </c>
      <c r="C134" s="169"/>
      <c r="D134" s="44" t="s">
        <v>256</v>
      </c>
      <c r="E134" s="39"/>
      <c r="F134" s="39"/>
      <c r="G134" s="39"/>
      <c r="H134" s="39"/>
      <c r="I134" s="39"/>
      <c r="J134" s="39"/>
      <c r="K134" s="39"/>
      <c r="L134" s="126">
        <f t="shared" si="33"/>
        <v>0</v>
      </c>
      <c r="M134" s="40"/>
      <c r="P134" s="139"/>
    </row>
    <row r="135" spans="1:16" x14ac:dyDescent="0.25">
      <c r="A135" s="41"/>
      <c r="B135" s="169" t="s">
        <v>257</v>
      </c>
      <c r="C135" s="169"/>
      <c r="D135" s="44" t="s">
        <v>258</v>
      </c>
      <c r="E135" s="39"/>
      <c r="F135" s="39"/>
      <c r="G135" s="39"/>
      <c r="H135" s="39"/>
      <c r="I135" s="39"/>
      <c r="J135" s="39"/>
      <c r="K135" s="39"/>
      <c r="L135" s="126">
        <f t="shared" si="33"/>
        <v>0</v>
      </c>
      <c r="M135" s="40"/>
      <c r="P135" s="139"/>
    </row>
    <row r="136" spans="1:16" x14ac:dyDescent="0.25">
      <c r="A136" s="41"/>
      <c r="B136" s="169" t="s">
        <v>259</v>
      </c>
      <c r="C136" s="169"/>
      <c r="D136" s="44" t="s">
        <v>260</v>
      </c>
      <c r="E136" s="39"/>
      <c r="F136" s="39"/>
      <c r="G136" s="39"/>
      <c r="H136" s="39"/>
      <c r="I136" s="39"/>
      <c r="J136" s="39"/>
      <c r="K136" s="39"/>
      <c r="L136" s="126">
        <f t="shared" si="33"/>
        <v>0</v>
      </c>
      <c r="M136" s="40"/>
      <c r="P136" s="139"/>
    </row>
    <row r="137" spans="1:16" x14ac:dyDescent="0.25">
      <c r="A137" s="43"/>
      <c r="B137" s="169" t="s">
        <v>261</v>
      </c>
      <c r="C137" s="169"/>
      <c r="D137" s="44" t="s">
        <v>262</v>
      </c>
      <c r="E137" s="39"/>
      <c r="F137" s="39"/>
      <c r="G137" s="39"/>
      <c r="H137" s="39"/>
      <c r="I137" s="39"/>
      <c r="J137" s="39"/>
      <c r="K137" s="39"/>
      <c r="L137" s="126">
        <f t="shared" si="33"/>
        <v>0</v>
      </c>
      <c r="M137" s="40"/>
      <c r="P137" s="139"/>
    </row>
    <row r="138" spans="1:16" x14ac:dyDescent="0.25">
      <c r="A138" s="32"/>
      <c r="B138" s="164" t="s">
        <v>263</v>
      </c>
      <c r="C138" s="164"/>
      <c r="D138" s="61" t="s">
        <v>264</v>
      </c>
      <c r="E138" s="39"/>
      <c r="F138" s="39"/>
      <c r="G138" s="39"/>
      <c r="H138" s="39"/>
      <c r="I138" s="39"/>
      <c r="J138" s="39"/>
      <c r="K138" s="39"/>
      <c r="L138" s="126">
        <f t="shared" si="33"/>
        <v>0</v>
      </c>
      <c r="M138" s="40"/>
      <c r="P138" s="139"/>
    </row>
    <row r="139" spans="1:16" x14ac:dyDescent="0.25">
      <c r="A139" s="43"/>
      <c r="B139" s="169" t="s">
        <v>265</v>
      </c>
      <c r="C139" s="169"/>
      <c r="D139" s="44" t="s">
        <v>266</v>
      </c>
      <c r="E139" s="39"/>
      <c r="F139" s="39"/>
      <c r="G139" s="39"/>
      <c r="H139" s="39"/>
      <c r="I139" s="39"/>
      <c r="J139" s="39"/>
      <c r="K139" s="39"/>
      <c r="L139" s="126">
        <f t="shared" si="33"/>
        <v>0</v>
      </c>
      <c r="M139" s="40"/>
      <c r="P139" s="139"/>
    </row>
    <row r="140" spans="1:16" x14ac:dyDescent="0.25">
      <c r="A140" s="43"/>
      <c r="B140" s="169" t="s">
        <v>267</v>
      </c>
      <c r="C140" s="169"/>
      <c r="D140" s="44" t="s">
        <v>268</v>
      </c>
      <c r="E140" s="39"/>
      <c r="F140" s="39"/>
      <c r="G140" s="39"/>
      <c r="H140" s="39"/>
      <c r="I140" s="39"/>
      <c r="J140" s="39"/>
      <c r="K140" s="39"/>
      <c r="L140" s="126">
        <f t="shared" si="33"/>
        <v>0</v>
      </c>
      <c r="M140" s="40"/>
      <c r="P140" s="139"/>
    </row>
    <row r="141" spans="1:16" x14ac:dyDescent="0.25">
      <c r="A141" s="43"/>
      <c r="B141" s="169" t="s">
        <v>269</v>
      </c>
      <c r="C141" s="169"/>
      <c r="D141" s="44" t="s">
        <v>270</v>
      </c>
      <c r="E141" s="39"/>
      <c r="F141" s="39"/>
      <c r="G141" s="39"/>
      <c r="H141" s="39"/>
      <c r="I141" s="39"/>
      <c r="J141" s="39"/>
      <c r="K141" s="39"/>
      <c r="L141" s="126">
        <f t="shared" si="33"/>
        <v>0</v>
      </c>
      <c r="M141" s="40"/>
      <c r="P141" s="139"/>
    </row>
    <row r="142" spans="1:16" x14ac:dyDescent="0.25">
      <c r="A142" s="43"/>
      <c r="B142" s="169" t="s">
        <v>271</v>
      </c>
      <c r="C142" s="169"/>
      <c r="D142" s="44" t="s">
        <v>272</v>
      </c>
      <c r="E142" s="39"/>
      <c r="F142" s="39"/>
      <c r="G142" s="39"/>
      <c r="H142" s="39"/>
      <c r="I142" s="39"/>
      <c r="J142" s="39"/>
      <c r="K142" s="39"/>
      <c r="L142" s="126">
        <f t="shared" si="33"/>
        <v>0</v>
      </c>
      <c r="M142" s="40"/>
      <c r="P142" s="139"/>
    </row>
    <row r="143" spans="1:16" x14ac:dyDescent="0.25">
      <c r="A143" s="43"/>
      <c r="B143" s="174" t="s">
        <v>273</v>
      </c>
      <c r="C143" s="174"/>
      <c r="D143" s="44" t="s">
        <v>274</v>
      </c>
      <c r="E143" s="39"/>
      <c r="F143" s="39"/>
      <c r="G143" s="39"/>
      <c r="H143" s="39"/>
      <c r="I143" s="39"/>
      <c r="J143" s="39"/>
      <c r="K143" s="39"/>
      <c r="L143" s="126">
        <f t="shared" si="33"/>
        <v>0</v>
      </c>
      <c r="M143" s="40"/>
      <c r="P143" s="139"/>
    </row>
    <row r="144" spans="1:16" x14ac:dyDescent="0.25">
      <c r="A144" s="43"/>
      <c r="B144" s="169" t="s">
        <v>275</v>
      </c>
      <c r="C144" s="169"/>
      <c r="D144" s="44" t="s">
        <v>276</v>
      </c>
      <c r="E144" s="39"/>
      <c r="F144" s="39"/>
      <c r="G144" s="39"/>
      <c r="H144" s="39"/>
      <c r="I144" s="39"/>
      <c r="J144" s="39"/>
      <c r="K144" s="39"/>
      <c r="L144" s="126">
        <f t="shared" si="33"/>
        <v>0</v>
      </c>
      <c r="M144" s="40"/>
      <c r="P144" s="139"/>
    </row>
    <row r="145" spans="1:16" x14ac:dyDescent="0.25">
      <c r="A145" s="43"/>
      <c r="B145" s="169" t="s">
        <v>277</v>
      </c>
      <c r="C145" s="169"/>
      <c r="D145" s="44" t="s">
        <v>278</v>
      </c>
      <c r="E145" s="39"/>
      <c r="F145" s="39"/>
      <c r="G145" s="39"/>
      <c r="H145" s="39"/>
      <c r="I145" s="39"/>
      <c r="J145" s="39"/>
      <c r="K145" s="39"/>
      <c r="L145" s="126">
        <f t="shared" si="33"/>
        <v>0</v>
      </c>
      <c r="M145" s="40"/>
      <c r="P145" s="139"/>
    </row>
    <row r="146" spans="1:16" x14ac:dyDescent="0.25">
      <c r="A146" s="41"/>
      <c r="B146" s="169" t="s">
        <v>279</v>
      </c>
      <c r="C146" s="169"/>
      <c r="D146" s="44" t="s">
        <v>280</v>
      </c>
      <c r="E146" s="39"/>
      <c r="F146" s="39"/>
      <c r="G146" s="39"/>
      <c r="H146" s="39"/>
      <c r="I146" s="39"/>
      <c r="J146" s="39"/>
      <c r="K146" s="39"/>
      <c r="L146" s="126">
        <f t="shared" si="33"/>
        <v>0</v>
      </c>
      <c r="M146" s="40"/>
      <c r="P146" s="139"/>
    </row>
    <row r="147" spans="1:16" x14ac:dyDescent="0.25">
      <c r="A147" s="43" t="s">
        <v>281</v>
      </c>
      <c r="B147" s="140"/>
      <c r="C147" s="36"/>
      <c r="D147" s="44" t="s">
        <v>282</v>
      </c>
      <c r="E147" s="57">
        <f>SUM(E148:E150)</f>
        <v>0</v>
      </c>
      <c r="F147" s="57">
        <f t="shared" ref="F147:M147" si="34">SUM(F148:F150)</f>
        <v>0</v>
      </c>
      <c r="G147" s="57">
        <f t="shared" si="34"/>
        <v>0</v>
      </c>
      <c r="H147" s="57">
        <f t="shared" si="34"/>
        <v>0</v>
      </c>
      <c r="I147" s="57">
        <f>SUM(I148:I150)</f>
        <v>0</v>
      </c>
      <c r="J147" s="57">
        <f t="shared" si="34"/>
        <v>0</v>
      </c>
      <c r="K147" s="57">
        <f t="shared" si="34"/>
        <v>0</v>
      </c>
      <c r="L147" s="128">
        <f t="shared" si="34"/>
        <v>0</v>
      </c>
      <c r="M147" s="58">
        <f t="shared" si="34"/>
        <v>0</v>
      </c>
      <c r="P147" s="139"/>
    </row>
    <row r="148" spans="1:16" x14ac:dyDescent="0.25">
      <c r="A148" s="41"/>
      <c r="B148" s="140" t="s">
        <v>283</v>
      </c>
      <c r="C148" s="140"/>
      <c r="D148" s="44" t="s">
        <v>284</v>
      </c>
      <c r="E148" s="39"/>
      <c r="F148" s="39"/>
      <c r="G148" s="39"/>
      <c r="H148" s="39"/>
      <c r="I148" s="39"/>
      <c r="J148" s="39"/>
      <c r="K148" s="39"/>
      <c r="L148" s="126">
        <f t="shared" ref="L148:L150" si="35">J148-K148</f>
        <v>0</v>
      </c>
      <c r="M148" s="40"/>
      <c r="P148" s="139"/>
    </row>
    <row r="149" spans="1:16" x14ac:dyDescent="0.25">
      <c r="A149" s="41"/>
      <c r="B149" s="140" t="s">
        <v>285</v>
      </c>
      <c r="C149" s="140"/>
      <c r="D149" s="44" t="s">
        <v>286</v>
      </c>
      <c r="E149" s="39"/>
      <c r="F149" s="39"/>
      <c r="G149" s="39"/>
      <c r="H149" s="39"/>
      <c r="I149" s="39"/>
      <c r="J149" s="39"/>
      <c r="K149" s="39"/>
      <c r="L149" s="126">
        <f t="shared" si="35"/>
        <v>0</v>
      </c>
      <c r="M149" s="40"/>
      <c r="P149" s="139"/>
    </row>
    <row r="150" spans="1:16" x14ac:dyDescent="0.25">
      <c r="A150" s="41"/>
      <c r="B150" s="140" t="s">
        <v>287</v>
      </c>
      <c r="C150" s="140"/>
      <c r="D150" s="44" t="s">
        <v>288</v>
      </c>
      <c r="E150" s="39"/>
      <c r="F150" s="39"/>
      <c r="G150" s="39"/>
      <c r="H150" s="39"/>
      <c r="I150" s="39"/>
      <c r="J150" s="39"/>
      <c r="K150" s="39"/>
      <c r="L150" s="126">
        <f t="shared" si="35"/>
        <v>0</v>
      </c>
      <c r="M150" s="40"/>
      <c r="P150" s="139"/>
    </row>
    <row r="151" spans="1:16" x14ac:dyDescent="0.25">
      <c r="A151" s="170" t="s">
        <v>289</v>
      </c>
      <c r="B151" s="171"/>
      <c r="C151" s="172"/>
      <c r="D151" s="44" t="s">
        <v>290</v>
      </c>
      <c r="E151" s="51">
        <f>E152+E179</f>
        <v>0</v>
      </c>
      <c r="F151" s="51">
        <f>F152+F179</f>
        <v>0</v>
      </c>
      <c r="G151" s="51">
        <f>G152+G179</f>
        <v>0</v>
      </c>
      <c r="H151" s="51">
        <f t="shared" ref="H151:M151" si="36">H152+H179</f>
        <v>0</v>
      </c>
      <c r="I151" s="51">
        <f t="shared" si="36"/>
        <v>0</v>
      </c>
      <c r="J151" s="51">
        <f t="shared" si="36"/>
        <v>0</v>
      </c>
      <c r="K151" s="51">
        <f t="shared" si="36"/>
        <v>0</v>
      </c>
      <c r="L151" s="128">
        <f t="shared" si="36"/>
        <v>0</v>
      </c>
      <c r="M151" s="52">
        <f t="shared" si="36"/>
        <v>0</v>
      </c>
      <c r="P151" s="139"/>
    </row>
    <row r="152" spans="1:16" x14ac:dyDescent="0.25">
      <c r="A152" s="43"/>
      <c r="B152" s="166" t="s">
        <v>291</v>
      </c>
      <c r="C152" s="166"/>
      <c r="D152" s="44" t="s">
        <v>292</v>
      </c>
      <c r="E152" s="57">
        <f>SUM(E153:E178)</f>
        <v>0</v>
      </c>
      <c r="F152" s="57">
        <f>SUM(F153:F178)</f>
        <v>0</v>
      </c>
      <c r="G152" s="57">
        <f t="shared" ref="G152:M152" si="37">SUM(G153:G178)</f>
        <v>0</v>
      </c>
      <c r="H152" s="57">
        <f t="shared" si="37"/>
        <v>0</v>
      </c>
      <c r="I152" s="57">
        <f t="shared" si="37"/>
        <v>0</v>
      </c>
      <c r="J152" s="57">
        <f t="shared" si="37"/>
        <v>0</v>
      </c>
      <c r="K152" s="57">
        <f t="shared" si="37"/>
        <v>0</v>
      </c>
      <c r="L152" s="128">
        <f t="shared" si="37"/>
        <v>0</v>
      </c>
      <c r="M152" s="58">
        <f t="shared" si="37"/>
        <v>0</v>
      </c>
      <c r="P152" s="139"/>
    </row>
    <row r="153" spans="1:16" x14ac:dyDescent="0.25">
      <c r="A153" s="43"/>
      <c r="B153" s="140"/>
      <c r="C153" s="141" t="s">
        <v>293</v>
      </c>
      <c r="D153" s="38" t="s">
        <v>294</v>
      </c>
      <c r="E153" s="39"/>
      <c r="F153" s="39"/>
      <c r="G153" s="39"/>
      <c r="H153" s="39"/>
      <c r="I153" s="39"/>
      <c r="J153" s="39"/>
      <c r="K153" s="39"/>
      <c r="L153" s="126">
        <f t="shared" ref="L153:L178" si="38">J153-K153</f>
        <v>0</v>
      </c>
      <c r="M153" s="40"/>
      <c r="P153" s="139"/>
    </row>
    <row r="154" spans="1:16" x14ac:dyDescent="0.25">
      <c r="A154" s="43"/>
      <c r="B154" s="140"/>
      <c r="C154" s="37" t="s">
        <v>295</v>
      </c>
      <c r="D154" s="38" t="s">
        <v>296</v>
      </c>
      <c r="E154" s="39"/>
      <c r="F154" s="39"/>
      <c r="G154" s="39"/>
      <c r="H154" s="39"/>
      <c r="I154" s="39"/>
      <c r="J154" s="39"/>
      <c r="K154" s="39"/>
      <c r="L154" s="126">
        <f t="shared" si="38"/>
        <v>0</v>
      </c>
      <c r="M154" s="40"/>
      <c r="P154" s="139"/>
    </row>
    <row r="155" spans="1:16" x14ac:dyDescent="0.25">
      <c r="A155" s="43"/>
      <c r="B155" s="140"/>
      <c r="C155" s="37" t="s">
        <v>297</v>
      </c>
      <c r="D155" s="38" t="s">
        <v>298</v>
      </c>
      <c r="E155" s="39"/>
      <c r="F155" s="39"/>
      <c r="G155" s="39"/>
      <c r="H155" s="39"/>
      <c r="I155" s="39"/>
      <c r="J155" s="39"/>
      <c r="K155" s="39"/>
      <c r="L155" s="126">
        <f t="shared" si="38"/>
        <v>0</v>
      </c>
      <c r="M155" s="40"/>
      <c r="P155" s="139"/>
    </row>
    <row r="156" spans="1:16" x14ac:dyDescent="0.25">
      <c r="A156" s="62"/>
      <c r="B156" s="63"/>
      <c r="C156" s="64" t="s">
        <v>299</v>
      </c>
      <c r="D156" s="38" t="s">
        <v>300</v>
      </c>
      <c r="E156" s="39"/>
      <c r="F156" s="39"/>
      <c r="G156" s="39"/>
      <c r="H156" s="39"/>
      <c r="I156" s="39"/>
      <c r="J156" s="39"/>
      <c r="K156" s="39"/>
      <c r="L156" s="126">
        <f t="shared" si="38"/>
        <v>0</v>
      </c>
      <c r="M156" s="40"/>
      <c r="P156" s="139"/>
    </row>
    <row r="157" spans="1:16" x14ac:dyDescent="0.25">
      <c r="A157" s="62"/>
      <c r="B157" s="63"/>
      <c r="C157" s="37" t="s">
        <v>301</v>
      </c>
      <c r="D157" s="38" t="s">
        <v>302</v>
      </c>
      <c r="E157" s="39"/>
      <c r="F157" s="39"/>
      <c r="G157" s="39"/>
      <c r="H157" s="39"/>
      <c r="I157" s="39"/>
      <c r="J157" s="39"/>
      <c r="K157" s="39"/>
      <c r="L157" s="126">
        <f t="shared" si="38"/>
        <v>0</v>
      </c>
      <c r="M157" s="40"/>
      <c r="P157" s="139"/>
    </row>
    <row r="158" spans="1:16" x14ac:dyDescent="0.25">
      <c r="A158" s="62"/>
      <c r="B158" s="63"/>
      <c r="C158" s="64" t="s">
        <v>303</v>
      </c>
      <c r="D158" s="38" t="s">
        <v>304</v>
      </c>
      <c r="E158" s="39"/>
      <c r="F158" s="39"/>
      <c r="G158" s="39"/>
      <c r="H158" s="39"/>
      <c r="I158" s="39"/>
      <c r="J158" s="39"/>
      <c r="K158" s="39"/>
      <c r="L158" s="126">
        <f t="shared" si="38"/>
        <v>0</v>
      </c>
      <c r="M158" s="40"/>
      <c r="P158" s="139"/>
    </row>
    <row r="159" spans="1:16" x14ac:dyDescent="0.25">
      <c r="A159" s="43"/>
      <c r="B159" s="140"/>
      <c r="C159" s="37" t="s">
        <v>305</v>
      </c>
      <c r="D159" s="38" t="s">
        <v>306</v>
      </c>
      <c r="E159" s="39"/>
      <c r="F159" s="39"/>
      <c r="G159" s="39"/>
      <c r="H159" s="39"/>
      <c r="I159" s="39"/>
      <c r="J159" s="39"/>
      <c r="K159" s="39"/>
      <c r="L159" s="126">
        <f t="shared" si="38"/>
        <v>0</v>
      </c>
      <c r="M159" s="40"/>
      <c r="P159" s="139"/>
    </row>
    <row r="160" spans="1:16" x14ac:dyDescent="0.25">
      <c r="A160" s="43"/>
      <c r="B160" s="140"/>
      <c r="C160" s="37" t="s">
        <v>307</v>
      </c>
      <c r="D160" s="38" t="s">
        <v>308</v>
      </c>
      <c r="E160" s="39"/>
      <c r="F160" s="39"/>
      <c r="G160" s="39"/>
      <c r="H160" s="39"/>
      <c r="I160" s="39"/>
      <c r="J160" s="39"/>
      <c r="K160" s="39"/>
      <c r="L160" s="126">
        <f t="shared" si="38"/>
        <v>0</v>
      </c>
      <c r="M160" s="40"/>
      <c r="P160" s="139"/>
    </row>
    <row r="161" spans="1:16" ht="25.5" x14ac:dyDescent="0.25">
      <c r="A161" s="43"/>
      <c r="B161" s="140"/>
      <c r="C161" s="65" t="s">
        <v>309</v>
      </c>
      <c r="D161" s="38" t="s">
        <v>310</v>
      </c>
      <c r="E161" s="39"/>
      <c r="F161" s="39"/>
      <c r="G161" s="39"/>
      <c r="H161" s="39"/>
      <c r="I161" s="39"/>
      <c r="J161" s="39"/>
      <c r="K161" s="39"/>
      <c r="L161" s="126">
        <f t="shared" si="38"/>
        <v>0</v>
      </c>
      <c r="M161" s="40"/>
      <c r="P161" s="139"/>
    </row>
    <row r="162" spans="1:16" ht="25.5" x14ac:dyDescent="0.25">
      <c r="A162" s="43"/>
      <c r="B162" s="140"/>
      <c r="C162" s="65" t="s">
        <v>311</v>
      </c>
      <c r="D162" s="38" t="s">
        <v>312</v>
      </c>
      <c r="E162" s="39"/>
      <c r="F162" s="39"/>
      <c r="G162" s="39"/>
      <c r="H162" s="39"/>
      <c r="I162" s="39"/>
      <c r="J162" s="39"/>
      <c r="K162" s="39"/>
      <c r="L162" s="126">
        <f t="shared" si="38"/>
        <v>0</v>
      </c>
      <c r="M162" s="40"/>
      <c r="P162" s="139"/>
    </row>
    <row r="163" spans="1:16" ht="25.5" x14ac:dyDescent="0.25">
      <c r="A163" s="35"/>
      <c r="B163" s="36"/>
      <c r="C163" s="142" t="s">
        <v>313</v>
      </c>
      <c r="D163" s="38" t="s">
        <v>314</v>
      </c>
      <c r="E163" s="39"/>
      <c r="F163" s="39"/>
      <c r="G163" s="39"/>
      <c r="H163" s="39"/>
      <c r="I163" s="39"/>
      <c r="J163" s="39"/>
      <c r="K163" s="39"/>
      <c r="L163" s="126">
        <f t="shared" si="38"/>
        <v>0</v>
      </c>
      <c r="M163" s="40"/>
      <c r="P163" s="139"/>
    </row>
    <row r="164" spans="1:16" x14ac:dyDescent="0.25">
      <c r="A164" s="35"/>
      <c r="B164" s="36"/>
      <c r="C164" s="37" t="s">
        <v>315</v>
      </c>
      <c r="D164" s="38" t="s">
        <v>316</v>
      </c>
      <c r="E164" s="39"/>
      <c r="F164" s="39"/>
      <c r="G164" s="39"/>
      <c r="H164" s="39"/>
      <c r="I164" s="39"/>
      <c r="J164" s="39"/>
      <c r="K164" s="39"/>
      <c r="L164" s="126">
        <f t="shared" si="38"/>
        <v>0</v>
      </c>
      <c r="M164" s="40"/>
      <c r="P164" s="139"/>
    </row>
    <row r="165" spans="1:16" x14ac:dyDescent="0.25">
      <c r="A165" s="35"/>
      <c r="B165" s="36"/>
      <c r="C165" s="37" t="s">
        <v>317</v>
      </c>
      <c r="D165" s="38" t="s">
        <v>318</v>
      </c>
      <c r="E165" s="39"/>
      <c r="F165" s="39"/>
      <c r="G165" s="39"/>
      <c r="H165" s="39"/>
      <c r="I165" s="39"/>
      <c r="J165" s="39"/>
      <c r="K165" s="39"/>
      <c r="L165" s="126">
        <f t="shared" si="38"/>
        <v>0</v>
      </c>
      <c r="M165" s="40"/>
      <c r="P165" s="139"/>
    </row>
    <row r="166" spans="1:16" ht="25.5" x14ac:dyDescent="0.25">
      <c r="A166" s="43"/>
      <c r="B166" s="140"/>
      <c r="C166" s="142" t="s">
        <v>319</v>
      </c>
      <c r="D166" s="38" t="s">
        <v>320</v>
      </c>
      <c r="E166" s="39"/>
      <c r="F166" s="39"/>
      <c r="G166" s="39"/>
      <c r="H166" s="39"/>
      <c r="I166" s="39"/>
      <c r="J166" s="39"/>
      <c r="K166" s="39"/>
      <c r="L166" s="126">
        <f t="shared" si="38"/>
        <v>0</v>
      </c>
      <c r="M166" s="40"/>
      <c r="P166" s="139"/>
    </row>
    <row r="167" spans="1:16" ht="25.5" x14ac:dyDescent="0.25">
      <c r="A167" s="43"/>
      <c r="B167" s="140"/>
      <c r="C167" s="142" t="s">
        <v>321</v>
      </c>
      <c r="D167" s="38" t="s">
        <v>322</v>
      </c>
      <c r="E167" s="39"/>
      <c r="F167" s="39"/>
      <c r="G167" s="39"/>
      <c r="H167" s="39"/>
      <c r="I167" s="39"/>
      <c r="J167" s="39"/>
      <c r="K167" s="39"/>
      <c r="L167" s="126">
        <f t="shared" si="38"/>
        <v>0</v>
      </c>
      <c r="M167" s="40"/>
      <c r="P167" s="139"/>
    </row>
    <row r="168" spans="1:16" ht="25.5" x14ac:dyDescent="0.25">
      <c r="A168" s="43"/>
      <c r="B168" s="140"/>
      <c r="C168" s="142" t="s">
        <v>323</v>
      </c>
      <c r="D168" s="38" t="s">
        <v>324</v>
      </c>
      <c r="E168" s="39"/>
      <c r="F168" s="39"/>
      <c r="G168" s="39"/>
      <c r="H168" s="39"/>
      <c r="I168" s="39"/>
      <c r="J168" s="39"/>
      <c r="K168" s="39"/>
      <c r="L168" s="126">
        <f t="shared" si="38"/>
        <v>0</v>
      </c>
      <c r="M168" s="40"/>
      <c r="P168" s="139"/>
    </row>
    <row r="169" spans="1:16" ht="25.5" x14ac:dyDescent="0.25">
      <c r="A169" s="43"/>
      <c r="B169" s="140"/>
      <c r="C169" s="142" t="s">
        <v>325</v>
      </c>
      <c r="D169" s="38" t="s">
        <v>326</v>
      </c>
      <c r="E169" s="39"/>
      <c r="F169" s="39"/>
      <c r="G169" s="39"/>
      <c r="H169" s="39"/>
      <c r="I169" s="39"/>
      <c r="J169" s="39"/>
      <c r="K169" s="39"/>
      <c r="L169" s="126">
        <f t="shared" si="38"/>
        <v>0</v>
      </c>
      <c r="M169" s="40"/>
      <c r="P169" s="139"/>
    </row>
    <row r="170" spans="1:16" ht="38.25" x14ac:dyDescent="0.25">
      <c r="A170" s="62"/>
      <c r="B170" s="63"/>
      <c r="C170" s="142" t="s">
        <v>327</v>
      </c>
      <c r="D170" s="38" t="s">
        <v>328</v>
      </c>
      <c r="E170" s="39"/>
      <c r="F170" s="39"/>
      <c r="G170" s="39"/>
      <c r="H170" s="39"/>
      <c r="I170" s="39"/>
      <c r="J170" s="39"/>
      <c r="K170" s="39"/>
      <c r="L170" s="126">
        <f t="shared" si="38"/>
        <v>0</v>
      </c>
      <c r="M170" s="40"/>
      <c r="P170" s="139"/>
    </row>
    <row r="171" spans="1:16" ht="25.5" x14ac:dyDescent="0.25">
      <c r="A171" s="62"/>
      <c r="B171" s="63"/>
      <c r="C171" s="142" t="s">
        <v>329</v>
      </c>
      <c r="D171" s="38" t="s">
        <v>330</v>
      </c>
      <c r="E171" s="39"/>
      <c r="F171" s="39"/>
      <c r="G171" s="39"/>
      <c r="H171" s="39"/>
      <c r="I171" s="39"/>
      <c r="J171" s="39"/>
      <c r="K171" s="39"/>
      <c r="L171" s="126">
        <f t="shared" si="38"/>
        <v>0</v>
      </c>
      <c r="M171" s="40"/>
      <c r="P171" s="139"/>
    </row>
    <row r="172" spans="1:16" ht="51" x14ac:dyDescent="0.25">
      <c r="A172" s="62"/>
      <c r="B172" s="63"/>
      <c r="C172" s="142" t="s">
        <v>331</v>
      </c>
      <c r="D172" s="38" t="s">
        <v>332</v>
      </c>
      <c r="E172" s="39"/>
      <c r="F172" s="39"/>
      <c r="G172" s="39"/>
      <c r="H172" s="39"/>
      <c r="I172" s="39"/>
      <c r="J172" s="39"/>
      <c r="K172" s="39"/>
      <c r="L172" s="126">
        <f t="shared" si="38"/>
        <v>0</v>
      </c>
      <c r="M172" s="40"/>
      <c r="P172" s="139"/>
    </row>
    <row r="173" spans="1:16" ht="51" x14ac:dyDescent="0.25">
      <c r="A173" s="62"/>
      <c r="B173" s="63"/>
      <c r="C173" s="142" t="s">
        <v>333</v>
      </c>
      <c r="D173" s="38" t="s">
        <v>334</v>
      </c>
      <c r="E173" s="39"/>
      <c r="F173" s="39"/>
      <c r="G173" s="39"/>
      <c r="H173" s="39"/>
      <c r="I173" s="39"/>
      <c r="J173" s="39"/>
      <c r="K173" s="39"/>
      <c r="L173" s="126">
        <f t="shared" si="38"/>
        <v>0</v>
      </c>
      <c r="M173" s="40"/>
      <c r="P173" s="139"/>
    </row>
    <row r="174" spans="1:16" x14ac:dyDescent="0.25">
      <c r="A174" s="43"/>
      <c r="B174" s="140"/>
      <c r="C174" s="37" t="s">
        <v>335</v>
      </c>
      <c r="D174" s="38" t="s">
        <v>336</v>
      </c>
      <c r="E174" s="39"/>
      <c r="F174" s="39"/>
      <c r="G174" s="39"/>
      <c r="H174" s="39"/>
      <c r="I174" s="39"/>
      <c r="J174" s="39"/>
      <c r="K174" s="39"/>
      <c r="L174" s="126">
        <f t="shared" si="38"/>
        <v>0</v>
      </c>
      <c r="M174" s="40"/>
      <c r="P174" s="139"/>
    </row>
    <row r="175" spans="1:16" ht="25.5" x14ac:dyDescent="0.25">
      <c r="A175" s="35"/>
      <c r="B175" s="37"/>
      <c r="C175" s="142" t="s">
        <v>337</v>
      </c>
      <c r="D175" s="38" t="s">
        <v>338</v>
      </c>
      <c r="E175" s="39"/>
      <c r="F175" s="39"/>
      <c r="G175" s="39"/>
      <c r="H175" s="39"/>
      <c r="I175" s="39"/>
      <c r="J175" s="39"/>
      <c r="K175" s="39"/>
      <c r="L175" s="126">
        <f t="shared" si="38"/>
        <v>0</v>
      </c>
      <c r="M175" s="40"/>
      <c r="P175" s="139"/>
    </row>
    <row r="176" spans="1:16" ht="38.25" x14ac:dyDescent="0.25">
      <c r="A176" s="35"/>
      <c r="B176" s="37"/>
      <c r="C176" s="142" t="s">
        <v>339</v>
      </c>
      <c r="D176" s="38" t="s">
        <v>340</v>
      </c>
      <c r="E176" s="39"/>
      <c r="F176" s="39"/>
      <c r="G176" s="39"/>
      <c r="H176" s="39"/>
      <c r="I176" s="39"/>
      <c r="J176" s="39"/>
      <c r="K176" s="39"/>
      <c r="L176" s="126">
        <f t="shared" si="38"/>
        <v>0</v>
      </c>
      <c r="M176" s="40"/>
      <c r="P176" s="139"/>
    </row>
    <row r="177" spans="1:16" x14ac:dyDescent="0.25">
      <c r="A177" s="35"/>
      <c r="B177" s="37"/>
      <c r="C177" s="142" t="s">
        <v>341</v>
      </c>
      <c r="D177" s="38" t="s">
        <v>342</v>
      </c>
      <c r="E177" s="39"/>
      <c r="F177" s="39"/>
      <c r="G177" s="39"/>
      <c r="H177" s="39"/>
      <c r="I177" s="39"/>
      <c r="J177" s="39"/>
      <c r="K177" s="39"/>
      <c r="L177" s="126">
        <f t="shared" si="38"/>
        <v>0</v>
      </c>
      <c r="M177" s="40"/>
      <c r="P177" s="139"/>
    </row>
    <row r="178" spans="1:16" ht="25.5" x14ac:dyDescent="0.25">
      <c r="A178" s="35"/>
      <c r="B178" s="37"/>
      <c r="C178" s="142" t="s">
        <v>343</v>
      </c>
      <c r="D178" s="66" t="s">
        <v>344</v>
      </c>
      <c r="E178" s="39"/>
      <c r="F178" s="39"/>
      <c r="G178" s="39"/>
      <c r="H178" s="39"/>
      <c r="I178" s="39"/>
      <c r="J178" s="39"/>
      <c r="K178" s="39"/>
      <c r="L178" s="126">
        <f t="shared" si="38"/>
        <v>0</v>
      </c>
      <c r="M178" s="40"/>
      <c r="P178" s="139"/>
    </row>
    <row r="179" spans="1:16" x14ac:dyDescent="0.25">
      <c r="A179" s="43"/>
      <c r="B179" s="140" t="s">
        <v>345</v>
      </c>
      <c r="C179" s="143"/>
      <c r="D179" s="44" t="s">
        <v>346</v>
      </c>
      <c r="E179" s="57">
        <f>SUM(E180:E190)</f>
        <v>0</v>
      </c>
      <c r="F179" s="57">
        <f>SUM(F180:F190)</f>
        <v>0</v>
      </c>
      <c r="G179" s="57">
        <f t="shared" ref="G179:M179" si="39">SUM(G180:G190)</f>
        <v>0</v>
      </c>
      <c r="H179" s="57">
        <f t="shared" si="39"/>
        <v>0</v>
      </c>
      <c r="I179" s="57">
        <f t="shared" si="39"/>
        <v>0</v>
      </c>
      <c r="J179" s="57">
        <f t="shared" si="39"/>
        <v>0</v>
      </c>
      <c r="K179" s="57">
        <f t="shared" si="39"/>
        <v>0</v>
      </c>
      <c r="L179" s="128">
        <f t="shared" si="39"/>
        <v>0</v>
      </c>
      <c r="M179" s="58">
        <f t="shared" si="39"/>
        <v>0</v>
      </c>
      <c r="P179" s="139"/>
    </row>
    <row r="180" spans="1:16" ht="25.5" x14ac:dyDescent="0.25">
      <c r="A180" s="68"/>
      <c r="B180" s="69"/>
      <c r="C180" s="142" t="s">
        <v>347</v>
      </c>
      <c r="D180" s="38" t="s">
        <v>348</v>
      </c>
      <c r="E180" s="39"/>
      <c r="F180" s="39"/>
      <c r="G180" s="39"/>
      <c r="H180" s="39"/>
      <c r="I180" s="39"/>
      <c r="J180" s="39"/>
      <c r="K180" s="39"/>
      <c r="L180" s="126">
        <f t="shared" ref="L180:L190" si="40">J180-K180</f>
        <v>0</v>
      </c>
      <c r="M180" s="40"/>
      <c r="P180" s="139"/>
    </row>
    <row r="181" spans="1:16" x14ac:dyDescent="0.25">
      <c r="A181" s="43"/>
      <c r="B181" s="140"/>
      <c r="C181" s="141" t="s">
        <v>349</v>
      </c>
      <c r="D181" s="38" t="s">
        <v>350</v>
      </c>
      <c r="E181" s="39"/>
      <c r="F181" s="39"/>
      <c r="G181" s="39"/>
      <c r="H181" s="39"/>
      <c r="I181" s="39"/>
      <c r="J181" s="39"/>
      <c r="K181" s="39"/>
      <c r="L181" s="126">
        <f t="shared" si="40"/>
        <v>0</v>
      </c>
      <c r="M181" s="40"/>
      <c r="P181" s="139"/>
    </row>
    <row r="182" spans="1:16" x14ac:dyDescent="0.25">
      <c r="A182" s="43"/>
      <c r="B182" s="140"/>
      <c r="C182" s="141" t="s">
        <v>351</v>
      </c>
      <c r="D182" s="38" t="s">
        <v>352</v>
      </c>
      <c r="E182" s="39"/>
      <c r="F182" s="39"/>
      <c r="G182" s="39"/>
      <c r="H182" s="39"/>
      <c r="I182" s="39"/>
      <c r="J182" s="39"/>
      <c r="K182" s="39"/>
      <c r="L182" s="126">
        <f t="shared" si="40"/>
        <v>0</v>
      </c>
      <c r="M182" s="40"/>
      <c r="P182" s="139"/>
    </row>
    <row r="183" spans="1:16" x14ac:dyDescent="0.25">
      <c r="A183" s="43"/>
      <c r="B183" s="140"/>
      <c r="C183" s="141" t="s">
        <v>353</v>
      </c>
      <c r="D183" s="38" t="s">
        <v>354</v>
      </c>
      <c r="E183" s="39"/>
      <c r="F183" s="39"/>
      <c r="G183" s="39"/>
      <c r="H183" s="39"/>
      <c r="I183" s="39"/>
      <c r="J183" s="39"/>
      <c r="K183" s="39"/>
      <c r="L183" s="126">
        <f t="shared" si="40"/>
        <v>0</v>
      </c>
      <c r="M183" s="40"/>
      <c r="P183" s="139"/>
    </row>
    <row r="184" spans="1:16" ht="25.5" x14ac:dyDescent="0.25">
      <c r="A184" s="43"/>
      <c r="B184" s="140"/>
      <c r="C184" s="65" t="s">
        <v>355</v>
      </c>
      <c r="D184" s="38" t="s">
        <v>356</v>
      </c>
      <c r="E184" s="39"/>
      <c r="F184" s="39"/>
      <c r="G184" s="39"/>
      <c r="H184" s="39"/>
      <c r="I184" s="39"/>
      <c r="J184" s="39"/>
      <c r="K184" s="39"/>
      <c r="L184" s="126">
        <f t="shared" si="40"/>
        <v>0</v>
      </c>
      <c r="M184" s="40"/>
      <c r="P184" s="139"/>
    </row>
    <row r="185" spans="1:16" x14ac:dyDescent="0.25">
      <c r="A185" s="43"/>
      <c r="B185" s="140"/>
      <c r="C185" s="37" t="s">
        <v>357</v>
      </c>
      <c r="D185" s="38" t="s">
        <v>358</v>
      </c>
      <c r="E185" s="39"/>
      <c r="F185" s="39"/>
      <c r="G185" s="39"/>
      <c r="H185" s="39"/>
      <c r="I185" s="39"/>
      <c r="J185" s="39"/>
      <c r="K185" s="39"/>
      <c r="L185" s="126">
        <f t="shared" si="40"/>
        <v>0</v>
      </c>
      <c r="M185" s="40"/>
      <c r="P185" s="139"/>
    </row>
    <row r="186" spans="1:16" x14ac:dyDescent="0.25">
      <c r="A186" s="62"/>
      <c r="B186" s="63"/>
      <c r="C186" s="64" t="s">
        <v>359</v>
      </c>
      <c r="D186" s="38" t="s">
        <v>360</v>
      </c>
      <c r="E186" s="39"/>
      <c r="F186" s="39"/>
      <c r="G186" s="39"/>
      <c r="H186" s="39"/>
      <c r="I186" s="39"/>
      <c r="J186" s="39"/>
      <c r="K186" s="39"/>
      <c r="L186" s="126">
        <f t="shared" si="40"/>
        <v>0</v>
      </c>
      <c r="M186" s="40"/>
      <c r="P186" s="139"/>
    </row>
    <row r="187" spans="1:16" x14ac:dyDescent="0.25">
      <c r="A187" s="43"/>
      <c r="B187" s="44"/>
      <c r="C187" s="37" t="s">
        <v>361</v>
      </c>
      <c r="D187" s="38" t="s">
        <v>362</v>
      </c>
      <c r="E187" s="39"/>
      <c r="F187" s="39"/>
      <c r="G187" s="39"/>
      <c r="H187" s="39"/>
      <c r="I187" s="39"/>
      <c r="J187" s="39"/>
      <c r="K187" s="39"/>
      <c r="L187" s="126">
        <f t="shared" si="40"/>
        <v>0</v>
      </c>
      <c r="M187" s="40"/>
      <c r="P187" s="139"/>
    </row>
    <row r="188" spans="1:16" ht="25.5" x14ac:dyDescent="0.25">
      <c r="A188" s="43"/>
      <c r="B188" s="44"/>
      <c r="C188" s="142" t="s">
        <v>363</v>
      </c>
      <c r="D188" s="38" t="s">
        <v>364</v>
      </c>
      <c r="E188" s="39"/>
      <c r="F188" s="39"/>
      <c r="G188" s="39"/>
      <c r="H188" s="39"/>
      <c r="I188" s="39"/>
      <c r="J188" s="39"/>
      <c r="K188" s="39"/>
      <c r="L188" s="126">
        <f t="shared" si="40"/>
        <v>0</v>
      </c>
      <c r="M188" s="40"/>
      <c r="P188" s="139"/>
    </row>
    <row r="189" spans="1:16" x14ac:dyDescent="0.25">
      <c r="A189" s="43"/>
      <c r="B189" s="44"/>
      <c r="C189" s="142" t="s">
        <v>365</v>
      </c>
      <c r="D189" s="38" t="s">
        <v>366</v>
      </c>
      <c r="E189" s="39"/>
      <c r="F189" s="39"/>
      <c r="G189" s="39"/>
      <c r="H189" s="39"/>
      <c r="I189" s="39"/>
      <c r="J189" s="39"/>
      <c r="K189" s="39"/>
      <c r="L189" s="126">
        <f t="shared" si="40"/>
        <v>0</v>
      </c>
      <c r="M189" s="40"/>
      <c r="P189" s="139"/>
    </row>
    <row r="190" spans="1:16" x14ac:dyDescent="0.25">
      <c r="A190" s="43"/>
      <c r="B190" s="44"/>
      <c r="C190" s="142" t="s">
        <v>367</v>
      </c>
      <c r="D190" s="38" t="s">
        <v>368</v>
      </c>
      <c r="E190" s="39"/>
      <c r="F190" s="39"/>
      <c r="G190" s="39"/>
      <c r="H190" s="39"/>
      <c r="I190" s="39"/>
      <c r="J190" s="39"/>
      <c r="K190" s="39"/>
      <c r="L190" s="126">
        <f t="shared" si="40"/>
        <v>0</v>
      </c>
      <c r="M190" s="40"/>
      <c r="P190" s="139"/>
    </row>
    <row r="191" spans="1:16" x14ac:dyDescent="0.25">
      <c r="A191" s="43" t="s">
        <v>369</v>
      </c>
      <c r="B191" s="45"/>
      <c r="C191" s="140"/>
      <c r="D191" s="44" t="s">
        <v>370</v>
      </c>
      <c r="E191" s="51">
        <f>E192+E211+E215</f>
        <v>0</v>
      </c>
      <c r="F191" s="51">
        <f>F192+F211+F215</f>
        <v>0</v>
      </c>
      <c r="G191" s="51">
        <f t="shared" ref="G191:M191" si="41">G192+G211+G215</f>
        <v>0</v>
      </c>
      <c r="H191" s="51">
        <f t="shared" si="41"/>
        <v>0</v>
      </c>
      <c r="I191" s="51">
        <f t="shared" si="41"/>
        <v>0</v>
      </c>
      <c r="J191" s="51">
        <f t="shared" si="41"/>
        <v>0</v>
      </c>
      <c r="K191" s="51">
        <f t="shared" si="41"/>
        <v>0</v>
      </c>
      <c r="L191" s="128">
        <f t="shared" si="41"/>
        <v>0</v>
      </c>
      <c r="M191" s="52">
        <f t="shared" si="41"/>
        <v>0</v>
      </c>
      <c r="P191" s="139"/>
    </row>
    <row r="192" spans="1:16" x14ac:dyDescent="0.25">
      <c r="A192" s="43"/>
      <c r="B192" s="140" t="s">
        <v>371</v>
      </c>
      <c r="C192" s="140"/>
      <c r="D192" s="44" t="s">
        <v>372</v>
      </c>
      <c r="E192" s="57">
        <f>SUM(E193:E210)</f>
        <v>0</v>
      </c>
      <c r="F192" s="57">
        <f>SUM(F193:F210)</f>
        <v>0</v>
      </c>
      <c r="G192" s="57">
        <f t="shared" ref="G192:M192" si="42">SUM(G193:G210)</f>
        <v>0</v>
      </c>
      <c r="H192" s="57">
        <f t="shared" si="42"/>
        <v>0</v>
      </c>
      <c r="I192" s="57">
        <f t="shared" si="42"/>
        <v>0</v>
      </c>
      <c r="J192" s="57">
        <f t="shared" si="42"/>
        <v>0</v>
      </c>
      <c r="K192" s="57">
        <f t="shared" si="42"/>
        <v>0</v>
      </c>
      <c r="L192" s="128">
        <f t="shared" si="42"/>
        <v>0</v>
      </c>
      <c r="M192" s="58">
        <f t="shared" si="42"/>
        <v>0</v>
      </c>
      <c r="P192" s="139"/>
    </row>
    <row r="193" spans="1:16" x14ac:dyDescent="0.25">
      <c r="A193" s="43"/>
      <c r="B193" s="140"/>
      <c r="C193" s="142" t="s">
        <v>373</v>
      </c>
      <c r="D193" s="38" t="s">
        <v>374</v>
      </c>
      <c r="E193" s="39"/>
      <c r="F193" s="39"/>
      <c r="G193" s="39"/>
      <c r="H193" s="39"/>
      <c r="I193" s="39"/>
      <c r="J193" s="39"/>
      <c r="K193" s="39"/>
      <c r="L193" s="126">
        <f t="shared" ref="L193:L219" si="43">J193-K193</f>
        <v>0</v>
      </c>
      <c r="M193" s="40"/>
      <c r="P193" s="139"/>
    </row>
    <row r="194" spans="1:16" x14ac:dyDescent="0.25">
      <c r="A194" s="43"/>
      <c r="B194" s="140"/>
      <c r="C194" s="142" t="s">
        <v>375</v>
      </c>
      <c r="D194" s="38" t="s">
        <v>376</v>
      </c>
      <c r="E194" s="39"/>
      <c r="F194" s="39"/>
      <c r="G194" s="39"/>
      <c r="H194" s="39"/>
      <c r="I194" s="39"/>
      <c r="J194" s="39"/>
      <c r="K194" s="39"/>
      <c r="L194" s="126">
        <f t="shared" si="43"/>
        <v>0</v>
      </c>
      <c r="M194" s="40"/>
      <c r="P194" s="139"/>
    </row>
    <row r="195" spans="1:16" x14ac:dyDescent="0.25">
      <c r="A195" s="43"/>
      <c r="B195" s="140"/>
      <c r="C195" s="142" t="s">
        <v>377</v>
      </c>
      <c r="D195" s="38" t="s">
        <v>378</v>
      </c>
      <c r="E195" s="39"/>
      <c r="F195" s="39"/>
      <c r="G195" s="39"/>
      <c r="H195" s="39"/>
      <c r="I195" s="39"/>
      <c r="J195" s="39"/>
      <c r="K195" s="39"/>
      <c r="L195" s="126">
        <f t="shared" si="43"/>
        <v>0</v>
      </c>
      <c r="M195" s="40"/>
      <c r="P195" s="139"/>
    </row>
    <row r="196" spans="1:16" ht="25.5" x14ac:dyDescent="0.25">
      <c r="A196" s="43"/>
      <c r="B196" s="140"/>
      <c r="C196" s="142" t="s">
        <v>379</v>
      </c>
      <c r="D196" s="38" t="s">
        <v>380</v>
      </c>
      <c r="E196" s="39"/>
      <c r="F196" s="39"/>
      <c r="G196" s="39"/>
      <c r="H196" s="39"/>
      <c r="I196" s="39"/>
      <c r="J196" s="39"/>
      <c r="K196" s="39"/>
      <c r="L196" s="126">
        <f t="shared" si="43"/>
        <v>0</v>
      </c>
      <c r="M196" s="40"/>
      <c r="P196" s="139"/>
    </row>
    <row r="197" spans="1:16" x14ac:dyDescent="0.25">
      <c r="A197" s="43"/>
      <c r="B197" s="140"/>
      <c r="C197" s="142" t="s">
        <v>381</v>
      </c>
      <c r="D197" s="38" t="s">
        <v>382</v>
      </c>
      <c r="E197" s="39"/>
      <c r="F197" s="39"/>
      <c r="G197" s="39"/>
      <c r="H197" s="39"/>
      <c r="I197" s="39"/>
      <c r="J197" s="39"/>
      <c r="K197" s="39"/>
      <c r="L197" s="126">
        <f t="shared" si="43"/>
        <v>0</v>
      </c>
      <c r="M197" s="40"/>
      <c r="P197" s="139"/>
    </row>
    <row r="198" spans="1:16" x14ac:dyDescent="0.25">
      <c r="A198" s="43"/>
      <c r="B198" s="140"/>
      <c r="C198" s="142" t="s">
        <v>383</v>
      </c>
      <c r="D198" s="38" t="s">
        <v>384</v>
      </c>
      <c r="E198" s="39"/>
      <c r="F198" s="39"/>
      <c r="G198" s="39"/>
      <c r="H198" s="39"/>
      <c r="I198" s="39"/>
      <c r="J198" s="39"/>
      <c r="K198" s="39"/>
      <c r="L198" s="126">
        <f t="shared" si="43"/>
        <v>0</v>
      </c>
      <c r="M198" s="40"/>
      <c r="P198" s="139"/>
    </row>
    <row r="199" spans="1:16" x14ac:dyDescent="0.25">
      <c r="A199" s="43"/>
      <c r="B199" s="140"/>
      <c r="C199" s="142" t="s">
        <v>385</v>
      </c>
      <c r="D199" s="38" t="s">
        <v>386</v>
      </c>
      <c r="E199" s="39"/>
      <c r="F199" s="39"/>
      <c r="G199" s="39"/>
      <c r="H199" s="39"/>
      <c r="I199" s="39"/>
      <c r="J199" s="39"/>
      <c r="K199" s="39"/>
      <c r="L199" s="126">
        <f t="shared" si="43"/>
        <v>0</v>
      </c>
      <c r="M199" s="40"/>
      <c r="P199" s="139"/>
    </row>
    <row r="200" spans="1:16" x14ac:dyDescent="0.25">
      <c r="A200" s="43"/>
      <c r="B200" s="140"/>
      <c r="C200" s="142" t="s">
        <v>387</v>
      </c>
      <c r="D200" s="38" t="s">
        <v>388</v>
      </c>
      <c r="E200" s="39"/>
      <c r="F200" s="39"/>
      <c r="G200" s="39"/>
      <c r="H200" s="39"/>
      <c r="I200" s="39"/>
      <c r="J200" s="39"/>
      <c r="K200" s="39"/>
      <c r="L200" s="126">
        <f t="shared" si="43"/>
        <v>0</v>
      </c>
      <c r="M200" s="40"/>
      <c r="P200" s="139"/>
    </row>
    <row r="201" spans="1:16" x14ac:dyDescent="0.25">
      <c r="A201" s="43"/>
      <c r="B201" s="140"/>
      <c r="C201" s="142" t="s">
        <v>389</v>
      </c>
      <c r="D201" s="38" t="s">
        <v>390</v>
      </c>
      <c r="E201" s="39"/>
      <c r="F201" s="39"/>
      <c r="G201" s="39"/>
      <c r="H201" s="39"/>
      <c r="I201" s="39"/>
      <c r="J201" s="39"/>
      <c r="K201" s="39"/>
      <c r="L201" s="126">
        <f t="shared" si="43"/>
        <v>0</v>
      </c>
      <c r="M201" s="40"/>
      <c r="P201" s="139"/>
    </row>
    <row r="202" spans="1:16" x14ac:dyDescent="0.25">
      <c r="A202" s="32"/>
      <c r="B202" s="36"/>
      <c r="C202" s="142" t="s">
        <v>391</v>
      </c>
      <c r="D202" s="38" t="s">
        <v>392</v>
      </c>
      <c r="E202" s="39"/>
      <c r="F202" s="39"/>
      <c r="G202" s="39"/>
      <c r="H202" s="39"/>
      <c r="I202" s="39"/>
      <c r="J202" s="39"/>
      <c r="K202" s="39"/>
      <c r="L202" s="126">
        <f t="shared" si="43"/>
        <v>0</v>
      </c>
      <c r="M202" s="40"/>
      <c r="P202" s="139"/>
    </row>
    <row r="203" spans="1:16" ht="25.5" x14ac:dyDescent="0.25">
      <c r="A203" s="43"/>
      <c r="B203" s="140"/>
      <c r="C203" s="142" t="s">
        <v>393</v>
      </c>
      <c r="D203" s="38" t="s">
        <v>394</v>
      </c>
      <c r="E203" s="39"/>
      <c r="F203" s="39"/>
      <c r="G203" s="39"/>
      <c r="H203" s="39"/>
      <c r="I203" s="39"/>
      <c r="J203" s="39"/>
      <c r="K203" s="39"/>
      <c r="L203" s="126">
        <f t="shared" si="43"/>
        <v>0</v>
      </c>
      <c r="M203" s="40"/>
      <c r="P203" s="139"/>
    </row>
    <row r="204" spans="1:16" ht="25.5" x14ac:dyDescent="0.25">
      <c r="A204" s="43"/>
      <c r="B204" s="140"/>
      <c r="C204" s="142" t="s">
        <v>395</v>
      </c>
      <c r="D204" s="38" t="s">
        <v>396</v>
      </c>
      <c r="E204" s="39"/>
      <c r="F204" s="39"/>
      <c r="G204" s="39"/>
      <c r="H204" s="39"/>
      <c r="I204" s="39"/>
      <c r="J204" s="39"/>
      <c r="K204" s="39"/>
      <c r="L204" s="126">
        <f t="shared" si="43"/>
        <v>0</v>
      </c>
      <c r="M204" s="40"/>
      <c r="P204" s="139"/>
    </row>
    <row r="205" spans="1:16" x14ac:dyDescent="0.25">
      <c r="A205" s="43"/>
      <c r="B205" s="44"/>
      <c r="C205" s="142" t="s">
        <v>397</v>
      </c>
      <c r="D205" s="38" t="s">
        <v>398</v>
      </c>
      <c r="E205" s="39"/>
      <c r="F205" s="39"/>
      <c r="G205" s="39"/>
      <c r="H205" s="39"/>
      <c r="I205" s="39"/>
      <c r="J205" s="39"/>
      <c r="K205" s="39"/>
      <c r="L205" s="126">
        <f t="shared" si="43"/>
        <v>0</v>
      </c>
      <c r="M205" s="40"/>
      <c r="P205" s="139"/>
    </row>
    <row r="206" spans="1:16" x14ac:dyDescent="0.25">
      <c r="A206" s="43"/>
      <c r="B206" s="44"/>
      <c r="C206" s="70" t="s">
        <v>399</v>
      </c>
      <c r="D206" s="38" t="s">
        <v>400</v>
      </c>
      <c r="E206" s="39"/>
      <c r="F206" s="39"/>
      <c r="G206" s="39"/>
      <c r="H206" s="39"/>
      <c r="I206" s="39"/>
      <c r="J206" s="39"/>
      <c r="K206" s="39"/>
      <c r="L206" s="126">
        <f t="shared" si="43"/>
        <v>0</v>
      </c>
      <c r="M206" s="40"/>
      <c r="P206" s="139"/>
    </row>
    <row r="207" spans="1:16" x14ac:dyDescent="0.25">
      <c r="A207" s="43"/>
      <c r="B207" s="44"/>
      <c r="C207" s="142" t="s">
        <v>401</v>
      </c>
      <c r="D207" s="38" t="s">
        <v>402</v>
      </c>
      <c r="E207" s="39"/>
      <c r="F207" s="39"/>
      <c r="G207" s="39"/>
      <c r="H207" s="39"/>
      <c r="I207" s="39"/>
      <c r="J207" s="39"/>
      <c r="K207" s="39"/>
      <c r="L207" s="126">
        <f t="shared" si="43"/>
        <v>0</v>
      </c>
      <c r="M207" s="40"/>
      <c r="P207" s="139"/>
    </row>
    <row r="208" spans="1:16" ht="25.5" x14ac:dyDescent="0.25">
      <c r="A208" s="43"/>
      <c r="B208" s="44"/>
      <c r="C208" s="142" t="s">
        <v>403</v>
      </c>
      <c r="D208" s="38" t="s">
        <v>404</v>
      </c>
      <c r="E208" s="39"/>
      <c r="F208" s="39"/>
      <c r="G208" s="39"/>
      <c r="H208" s="39"/>
      <c r="I208" s="39"/>
      <c r="J208" s="39"/>
      <c r="K208" s="39"/>
      <c r="L208" s="126">
        <f t="shared" si="43"/>
        <v>0</v>
      </c>
      <c r="M208" s="40"/>
      <c r="P208" s="139"/>
    </row>
    <row r="209" spans="1:16" ht="25.5" x14ac:dyDescent="0.25">
      <c r="A209" s="43"/>
      <c r="B209" s="44"/>
      <c r="C209" s="142" t="s">
        <v>405</v>
      </c>
      <c r="D209" s="38" t="s">
        <v>406</v>
      </c>
      <c r="E209" s="39"/>
      <c r="F209" s="39"/>
      <c r="G209" s="39"/>
      <c r="H209" s="39"/>
      <c r="I209" s="39"/>
      <c r="J209" s="39"/>
      <c r="K209" s="39"/>
      <c r="L209" s="126">
        <f t="shared" si="43"/>
        <v>0</v>
      </c>
      <c r="M209" s="40"/>
      <c r="P209" s="139"/>
    </row>
    <row r="210" spans="1:16" x14ac:dyDescent="0.25">
      <c r="A210" s="43"/>
      <c r="B210" s="44"/>
      <c r="C210" s="65" t="s">
        <v>407</v>
      </c>
      <c r="D210" s="38" t="s">
        <v>408</v>
      </c>
      <c r="E210" s="39"/>
      <c r="F210" s="39"/>
      <c r="G210" s="39"/>
      <c r="H210" s="39"/>
      <c r="I210" s="39"/>
      <c r="J210" s="39"/>
      <c r="K210" s="39"/>
      <c r="L210" s="126">
        <f t="shared" si="43"/>
        <v>0</v>
      </c>
      <c r="M210" s="40"/>
      <c r="P210" s="139"/>
    </row>
    <row r="211" spans="1:16" x14ac:dyDescent="0.25">
      <c r="A211" s="71"/>
      <c r="B211" s="163" t="s">
        <v>409</v>
      </c>
      <c r="C211" s="163"/>
      <c r="D211" s="44" t="s">
        <v>410</v>
      </c>
      <c r="E211" s="72">
        <f>SUM(E212:E214)</f>
        <v>0</v>
      </c>
      <c r="F211" s="72">
        <f>SUM(F212:F214)</f>
        <v>0</v>
      </c>
      <c r="G211" s="72">
        <f t="shared" ref="G211:M211" si="44">SUM(G212:G214)</f>
        <v>0</v>
      </c>
      <c r="H211" s="72">
        <f t="shared" si="44"/>
        <v>0</v>
      </c>
      <c r="I211" s="72">
        <f t="shared" si="44"/>
        <v>0</v>
      </c>
      <c r="J211" s="72">
        <f t="shared" si="44"/>
        <v>0</v>
      </c>
      <c r="K211" s="72">
        <f t="shared" si="44"/>
        <v>0</v>
      </c>
      <c r="L211" s="130">
        <f t="shared" si="44"/>
        <v>0</v>
      </c>
      <c r="M211" s="73">
        <f t="shared" si="44"/>
        <v>0</v>
      </c>
      <c r="P211" s="139"/>
    </row>
    <row r="212" spans="1:16" x14ac:dyDescent="0.25">
      <c r="A212" s="43"/>
      <c r="B212" s="140"/>
      <c r="C212" s="141" t="s">
        <v>411</v>
      </c>
      <c r="D212" s="38" t="s">
        <v>412</v>
      </c>
      <c r="E212" s="39"/>
      <c r="F212" s="39"/>
      <c r="G212" s="39"/>
      <c r="H212" s="39"/>
      <c r="I212" s="39"/>
      <c r="J212" s="39"/>
      <c r="K212" s="39"/>
      <c r="L212" s="126">
        <f t="shared" si="43"/>
        <v>0</v>
      </c>
      <c r="M212" s="40"/>
      <c r="P212" s="139"/>
    </row>
    <row r="213" spans="1:16" x14ac:dyDescent="0.25">
      <c r="A213" s="43"/>
      <c r="B213" s="140"/>
      <c r="C213" s="37" t="s">
        <v>413</v>
      </c>
      <c r="D213" s="38" t="s">
        <v>414</v>
      </c>
      <c r="E213" s="39"/>
      <c r="F213" s="39"/>
      <c r="G213" s="39"/>
      <c r="H213" s="39"/>
      <c r="I213" s="39"/>
      <c r="J213" s="39"/>
      <c r="K213" s="39"/>
      <c r="L213" s="126">
        <f t="shared" si="43"/>
        <v>0</v>
      </c>
      <c r="M213" s="40"/>
      <c r="P213" s="139"/>
    </row>
    <row r="214" spans="1:16" x14ac:dyDescent="0.25">
      <c r="A214" s="32"/>
      <c r="B214" s="36"/>
      <c r="C214" s="141" t="s">
        <v>415</v>
      </c>
      <c r="D214" s="38" t="s">
        <v>416</v>
      </c>
      <c r="E214" s="39"/>
      <c r="F214" s="39"/>
      <c r="G214" s="39"/>
      <c r="H214" s="39"/>
      <c r="I214" s="39"/>
      <c r="J214" s="39"/>
      <c r="K214" s="39"/>
      <c r="L214" s="126">
        <f t="shared" si="43"/>
        <v>0</v>
      </c>
      <c r="M214" s="40"/>
      <c r="P214" s="139"/>
    </row>
    <row r="215" spans="1:16" x14ac:dyDescent="0.25">
      <c r="A215" s="43"/>
      <c r="B215" s="36" t="s">
        <v>417</v>
      </c>
      <c r="C215" s="140" t="s">
        <v>418</v>
      </c>
      <c r="D215" s="44" t="s">
        <v>419</v>
      </c>
      <c r="E215" s="57">
        <f>SUM(E216:E219)</f>
        <v>0</v>
      </c>
      <c r="F215" s="57">
        <f>SUM(F216:F219)</f>
        <v>0</v>
      </c>
      <c r="G215" s="57">
        <f t="shared" ref="G215:M215" si="45">SUM(G216:G219)</f>
        <v>0</v>
      </c>
      <c r="H215" s="57">
        <f t="shared" si="45"/>
        <v>0</v>
      </c>
      <c r="I215" s="57">
        <f t="shared" si="45"/>
        <v>0</v>
      </c>
      <c r="J215" s="57">
        <f t="shared" si="45"/>
        <v>0</v>
      </c>
      <c r="K215" s="57">
        <f t="shared" si="45"/>
        <v>0</v>
      </c>
      <c r="L215" s="128">
        <f t="shared" si="45"/>
        <v>0</v>
      </c>
      <c r="M215" s="58">
        <f t="shared" si="45"/>
        <v>0</v>
      </c>
      <c r="P215" s="139"/>
    </row>
    <row r="216" spans="1:16" x14ac:dyDescent="0.25">
      <c r="A216" s="43"/>
      <c r="B216" s="36"/>
      <c r="C216" s="141" t="s">
        <v>420</v>
      </c>
      <c r="D216" s="38" t="s">
        <v>421</v>
      </c>
      <c r="E216" s="39"/>
      <c r="F216" s="39"/>
      <c r="G216" s="39"/>
      <c r="H216" s="39"/>
      <c r="I216" s="39"/>
      <c r="J216" s="39"/>
      <c r="K216" s="39"/>
      <c r="L216" s="126">
        <f t="shared" si="43"/>
        <v>0</v>
      </c>
      <c r="M216" s="40"/>
      <c r="P216" s="139"/>
    </row>
    <row r="217" spans="1:16" x14ac:dyDescent="0.25">
      <c r="A217" s="43"/>
      <c r="B217" s="36"/>
      <c r="C217" s="141" t="s">
        <v>422</v>
      </c>
      <c r="D217" s="38" t="s">
        <v>423</v>
      </c>
      <c r="E217" s="39"/>
      <c r="F217" s="39"/>
      <c r="G217" s="39"/>
      <c r="H217" s="39"/>
      <c r="I217" s="39"/>
      <c r="J217" s="39"/>
      <c r="K217" s="39"/>
      <c r="L217" s="126">
        <f t="shared" si="43"/>
        <v>0</v>
      </c>
      <c r="M217" s="40"/>
      <c r="P217" s="139"/>
    </row>
    <row r="218" spans="1:16" x14ac:dyDescent="0.25">
      <c r="A218" s="43"/>
      <c r="B218" s="36"/>
      <c r="C218" s="141" t="s">
        <v>424</v>
      </c>
      <c r="D218" s="38" t="s">
        <v>425</v>
      </c>
      <c r="E218" s="39"/>
      <c r="F218" s="39"/>
      <c r="G218" s="39"/>
      <c r="H218" s="39"/>
      <c r="I218" s="39"/>
      <c r="J218" s="39"/>
      <c r="K218" s="39"/>
      <c r="L218" s="126">
        <f t="shared" si="43"/>
        <v>0</v>
      </c>
      <c r="M218" s="40"/>
      <c r="P218" s="139"/>
    </row>
    <row r="219" spans="1:16" x14ac:dyDescent="0.25">
      <c r="A219" s="43"/>
      <c r="B219" s="36"/>
      <c r="C219" s="141" t="s">
        <v>426</v>
      </c>
      <c r="D219" s="38" t="s">
        <v>427</v>
      </c>
      <c r="E219" s="39"/>
      <c r="F219" s="39"/>
      <c r="G219" s="39"/>
      <c r="H219" s="39"/>
      <c r="I219" s="39"/>
      <c r="J219" s="39"/>
      <c r="K219" s="39"/>
      <c r="L219" s="126">
        <f t="shared" si="43"/>
        <v>0</v>
      </c>
      <c r="M219" s="40"/>
      <c r="P219" s="139"/>
    </row>
    <row r="220" spans="1:16" x14ac:dyDescent="0.25">
      <c r="A220" s="173" t="s">
        <v>428</v>
      </c>
      <c r="B220" s="164"/>
      <c r="C220" s="164"/>
      <c r="D220" s="44" t="s">
        <v>429</v>
      </c>
      <c r="E220" s="57">
        <f t="shared" ref="E220:H220" si="46">E221+E225+E229+E231</f>
        <v>0</v>
      </c>
      <c r="F220" s="57">
        <f t="shared" si="46"/>
        <v>0</v>
      </c>
      <c r="G220" s="57">
        <f t="shared" si="46"/>
        <v>0</v>
      </c>
      <c r="H220" s="57">
        <f t="shared" si="46"/>
        <v>0</v>
      </c>
      <c r="I220" s="57">
        <f>I221+I225+I229+I231</f>
        <v>0</v>
      </c>
      <c r="J220" s="57">
        <f>J221+J225+J229+J231</f>
        <v>0</v>
      </c>
      <c r="K220" s="57">
        <f>K221+K225+K229+K231</f>
        <v>0</v>
      </c>
      <c r="L220" s="128">
        <f t="shared" ref="L220:M220" si="47">L221+L225+L229+L231</f>
        <v>0</v>
      </c>
      <c r="M220" s="58">
        <f t="shared" si="47"/>
        <v>0</v>
      </c>
      <c r="P220" s="139"/>
    </row>
    <row r="221" spans="1:16" x14ac:dyDescent="0.25">
      <c r="A221" s="43"/>
      <c r="B221" s="166" t="s">
        <v>430</v>
      </c>
      <c r="C221" s="166"/>
      <c r="D221" s="44" t="s">
        <v>431</v>
      </c>
      <c r="E221" s="57">
        <f t="shared" ref="E221:H221" si="48">SUM(E222:E224)</f>
        <v>0</v>
      </c>
      <c r="F221" s="57">
        <f t="shared" ref="F221" si="49">SUM(F222:F224)</f>
        <v>0</v>
      </c>
      <c r="G221" s="57">
        <f t="shared" si="48"/>
        <v>0</v>
      </c>
      <c r="H221" s="57">
        <f t="shared" si="48"/>
        <v>0</v>
      </c>
      <c r="I221" s="57">
        <f>SUM(I222:I224)</f>
        <v>0</v>
      </c>
      <c r="J221" s="57">
        <f>SUM(J222:J224)</f>
        <v>0</v>
      </c>
      <c r="K221" s="57">
        <f>SUM(K222:K224)</f>
        <v>0</v>
      </c>
      <c r="L221" s="128">
        <f t="shared" ref="L221:M221" si="50">SUM(L222:L224)</f>
        <v>0</v>
      </c>
      <c r="M221" s="58">
        <f t="shared" si="50"/>
        <v>0</v>
      </c>
      <c r="P221" s="139"/>
    </row>
    <row r="222" spans="1:16" x14ac:dyDescent="0.25">
      <c r="A222" s="32"/>
      <c r="B222" s="74"/>
      <c r="C222" s="75" t="s">
        <v>432</v>
      </c>
      <c r="D222" s="76" t="s">
        <v>433</v>
      </c>
      <c r="E222" s="39"/>
      <c r="F222" s="39"/>
      <c r="G222" s="39"/>
      <c r="H222" s="39"/>
      <c r="I222" s="39"/>
      <c r="J222" s="39"/>
      <c r="K222" s="39"/>
      <c r="L222" s="126">
        <f t="shared" ref="L222:L224" si="51">J222-K222</f>
        <v>0</v>
      </c>
      <c r="M222" s="40"/>
      <c r="P222" s="139"/>
    </row>
    <row r="223" spans="1:16" x14ac:dyDescent="0.25">
      <c r="A223" s="32"/>
      <c r="B223" s="74"/>
      <c r="C223" s="75" t="s">
        <v>434</v>
      </c>
      <c r="D223" s="76" t="s">
        <v>435</v>
      </c>
      <c r="E223" s="39"/>
      <c r="F223" s="39"/>
      <c r="G223" s="39"/>
      <c r="H223" s="39"/>
      <c r="I223" s="39"/>
      <c r="J223" s="39"/>
      <c r="K223" s="39"/>
      <c r="L223" s="126">
        <f t="shared" si="51"/>
        <v>0</v>
      </c>
      <c r="M223" s="40"/>
      <c r="P223" s="139"/>
    </row>
    <row r="224" spans="1:16" x14ac:dyDescent="0.25">
      <c r="A224" s="32"/>
      <c r="B224" s="74"/>
      <c r="C224" s="75" t="s">
        <v>436</v>
      </c>
      <c r="D224" s="76" t="s">
        <v>437</v>
      </c>
      <c r="E224" s="39"/>
      <c r="F224" s="39"/>
      <c r="G224" s="39"/>
      <c r="H224" s="39"/>
      <c r="I224" s="39"/>
      <c r="J224" s="39"/>
      <c r="K224" s="39"/>
      <c r="L224" s="126">
        <f t="shared" si="51"/>
        <v>0</v>
      </c>
      <c r="M224" s="40"/>
      <c r="P224" s="139"/>
    </row>
    <row r="225" spans="1:16" x14ac:dyDescent="0.25">
      <c r="A225" s="32"/>
      <c r="B225" s="163" t="s">
        <v>438</v>
      </c>
      <c r="C225" s="163"/>
      <c r="D225" s="24">
        <v>56.08</v>
      </c>
      <c r="E225" s="26">
        <f t="shared" ref="E225:H225" si="52">SUM(E226:E228)</f>
        <v>0</v>
      </c>
      <c r="F225" s="26">
        <f t="shared" si="52"/>
        <v>0</v>
      </c>
      <c r="G225" s="26">
        <f t="shared" si="52"/>
        <v>0</v>
      </c>
      <c r="H225" s="26">
        <f t="shared" si="52"/>
        <v>0</v>
      </c>
      <c r="I225" s="26">
        <f>SUM(I226:I228)</f>
        <v>0</v>
      </c>
      <c r="J225" s="26">
        <v>0</v>
      </c>
      <c r="K225" s="26">
        <f>SUM(K226:K228)</f>
        <v>0</v>
      </c>
      <c r="L225" s="125">
        <f t="shared" ref="L225:M225" si="53">SUM(L226:L228)</f>
        <v>0</v>
      </c>
      <c r="M225" s="27">
        <f t="shared" si="53"/>
        <v>0</v>
      </c>
      <c r="P225" s="139"/>
    </row>
    <row r="226" spans="1:16" x14ac:dyDescent="0.25">
      <c r="A226" s="32"/>
      <c r="B226" s="77"/>
      <c r="C226" s="78" t="s">
        <v>439</v>
      </c>
      <c r="D226" s="76" t="s">
        <v>440</v>
      </c>
      <c r="E226" s="39"/>
      <c r="F226" s="39"/>
      <c r="G226" s="39"/>
      <c r="H226" s="39"/>
      <c r="I226" s="39"/>
      <c r="J226" s="39"/>
      <c r="K226" s="39"/>
      <c r="L226" s="126">
        <f t="shared" ref="L226:L228" si="54">J226-K226</f>
        <v>0</v>
      </c>
      <c r="M226" s="40"/>
      <c r="P226" s="139"/>
    </row>
    <row r="227" spans="1:16" x14ac:dyDescent="0.25">
      <c r="A227" s="32"/>
      <c r="B227" s="77"/>
      <c r="C227" s="78" t="s">
        <v>441</v>
      </c>
      <c r="D227" s="76" t="s">
        <v>442</v>
      </c>
      <c r="E227" s="39"/>
      <c r="F227" s="39"/>
      <c r="G227" s="39"/>
      <c r="H227" s="39"/>
      <c r="I227" s="39"/>
      <c r="J227" s="39"/>
      <c r="K227" s="39"/>
      <c r="L227" s="126">
        <f t="shared" si="54"/>
        <v>0</v>
      </c>
      <c r="M227" s="40"/>
      <c r="P227" s="139"/>
    </row>
    <row r="228" spans="1:16" x14ac:dyDescent="0.25">
      <c r="A228" s="32"/>
      <c r="B228" s="77"/>
      <c r="C228" s="78" t="s">
        <v>443</v>
      </c>
      <c r="D228" s="76" t="s">
        <v>444</v>
      </c>
      <c r="E228" s="39"/>
      <c r="F228" s="39"/>
      <c r="G228" s="39"/>
      <c r="H228" s="39"/>
      <c r="I228" s="39"/>
      <c r="J228" s="39"/>
      <c r="K228" s="39"/>
      <c r="L228" s="126">
        <f t="shared" si="54"/>
        <v>0</v>
      </c>
      <c r="M228" s="40"/>
      <c r="P228" s="139"/>
    </row>
    <row r="229" spans="1:16" x14ac:dyDescent="0.25">
      <c r="A229" s="32"/>
      <c r="B229" s="177" t="s">
        <v>445</v>
      </c>
      <c r="C229" s="178"/>
      <c r="D229" s="79">
        <v>56.16</v>
      </c>
      <c r="E229" s="26">
        <f t="shared" ref="E229:H229" si="55">E230</f>
        <v>0</v>
      </c>
      <c r="F229" s="26">
        <f t="shared" si="55"/>
        <v>0</v>
      </c>
      <c r="G229" s="26">
        <f t="shared" si="55"/>
        <v>0</v>
      </c>
      <c r="H229" s="26">
        <f t="shared" si="55"/>
        <v>0</v>
      </c>
      <c r="I229" s="26">
        <f>I230</f>
        <v>0</v>
      </c>
      <c r="J229" s="26">
        <v>0</v>
      </c>
      <c r="K229" s="26">
        <f>K230</f>
        <v>0</v>
      </c>
      <c r="L229" s="125">
        <f t="shared" ref="L229:M229" si="56">L230</f>
        <v>0</v>
      </c>
      <c r="M229" s="27">
        <f t="shared" si="56"/>
        <v>0</v>
      </c>
      <c r="P229" s="139"/>
    </row>
    <row r="230" spans="1:16" x14ac:dyDescent="0.25">
      <c r="A230" s="32"/>
      <c r="B230" s="77"/>
      <c r="C230" s="78" t="s">
        <v>445</v>
      </c>
      <c r="D230" s="76" t="s">
        <v>446</v>
      </c>
      <c r="E230" s="39"/>
      <c r="F230" s="39"/>
      <c r="G230" s="39"/>
      <c r="H230" s="39"/>
      <c r="I230" s="39"/>
      <c r="J230" s="39"/>
      <c r="K230" s="39"/>
      <c r="L230" s="126">
        <f t="shared" ref="L230" si="57">J230-K230</f>
        <v>0</v>
      </c>
      <c r="M230" s="40"/>
      <c r="P230" s="139"/>
    </row>
    <row r="231" spans="1:16" x14ac:dyDescent="0.25">
      <c r="A231" s="32"/>
      <c r="B231" s="163" t="s">
        <v>447</v>
      </c>
      <c r="C231" s="163"/>
      <c r="D231" s="24" t="s">
        <v>448</v>
      </c>
      <c r="E231" s="57">
        <f t="shared" ref="E231:H231" si="58">E232</f>
        <v>0</v>
      </c>
      <c r="F231" s="57">
        <f t="shared" si="58"/>
        <v>0</v>
      </c>
      <c r="G231" s="57">
        <f t="shared" si="58"/>
        <v>0</v>
      </c>
      <c r="H231" s="57">
        <f t="shared" si="58"/>
        <v>0</v>
      </c>
      <c r="I231" s="57">
        <f>I232</f>
        <v>0</v>
      </c>
      <c r="J231" s="57">
        <f>J232</f>
        <v>0</v>
      </c>
      <c r="K231" s="57">
        <f>K232</f>
        <v>0</v>
      </c>
      <c r="L231" s="128">
        <f t="shared" ref="L231:M231" si="59">L232</f>
        <v>0</v>
      </c>
      <c r="M231" s="58">
        <f t="shared" si="59"/>
        <v>0</v>
      </c>
      <c r="P231" s="139"/>
    </row>
    <row r="232" spans="1:16" x14ac:dyDescent="0.25">
      <c r="A232" s="32"/>
      <c r="B232" s="77"/>
      <c r="C232" s="78" t="s">
        <v>443</v>
      </c>
      <c r="D232" s="76" t="s">
        <v>449</v>
      </c>
      <c r="E232" s="39"/>
      <c r="F232" s="39"/>
      <c r="G232" s="39"/>
      <c r="H232" s="39"/>
      <c r="I232" s="39"/>
      <c r="J232" s="39"/>
      <c r="K232" s="39"/>
      <c r="L232" s="126">
        <f t="shared" ref="L232" si="60">J232-K232</f>
        <v>0</v>
      </c>
      <c r="M232" s="40"/>
      <c r="P232" s="139"/>
    </row>
    <row r="233" spans="1:16" x14ac:dyDescent="0.25">
      <c r="A233" s="43" t="s">
        <v>450</v>
      </c>
      <c r="B233" s="36"/>
      <c r="C233" s="37"/>
      <c r="D233" s="44" t="s">
        <v>451</v>
      </c>
      <c r="E233" s="80">
        <f>SUM(E234:E235)</f>
        <v>0</v>
      </c>
      <c r="F233" s="80">
        <f>SUM(F234:F235)</f>
        <v>0</v>
      </c>
      <c r="G233" s="80">
        <f t="shared" ref="G233:M233" si="61">SUM(G234:G235)</f>
        <v>0</v>
      </c>
      <c r="H233" s="80">
        <f t="shared" si="61"/>
        <v>0</v>
      </c>
      <c r="I233" s="80">
        <f t="shared" si="61"/>
        <v>0</v>
      </c>
      <c r="J233" s="80">
        <f t="shared" si="61"/>
        <v>0</v>
      </c>
      <c r="K233" s="80">
        <f t="shared" si="61"/>
        <v>0</v>
      </c>
      <c r="L233" s="131">
        <f t="shared" si="61"/>
        <v>0</v>
      </c>
      <c r="M233" s="81">
        <f t="shared" si="61"/>
        <v>0</v>
      </c>
      <c r="P233" s="139"/>
    </row>
    <row r="234" spans="1:16" x14ac:dyDescent="0.25">
      <c r="A234" s="43"/>
      <c r="B234" s="140" t="s">
        <v>452</v>
      </c>
      <c r="C234" s="36"/>
      <c r="D234" s="44" t="s">
        <v>453</v>
      </c>
      <c r="E234" s="39"/>
      <c r="F234" s="39"/>
      <c r="G234" s="39"/>
      <c r="H234" s="39"/>
      <c r="I234" s="39"/>
      <c r="J234" s="39"/>
      <c r="K234" s="39"/>
      <c r="L234" s="126">
        <f t="shared" ref="L234" si="62">J234-K234</f>
        <v>0</v>
      </c>
      <c r="M234" s="40"/>
      <c r="P234" s="139"/>
    </row>
    <row r="235" spans="1:16" x14ac:dyDescent="0.25">
      <c r="A235" s="33"/>
      <c r="B235" s="148" t="s">
        <v>454</v>
      </c>
      <c r="C235" s="36"/>
      <c r="D235" s="44" t="s">
        <v>455</v>
      </c>
      <c r="E235" s="80">
        <f>SUM(E236:E238)</f>
        <v>0</v>
      </c>
      <c r="F235" s="80">
        <f>SUM(F236:F238)</f>
        <v>0</v>
      </c>
      <c r="G235" s="80">
        <f t="shared" ref="G235:M235" si="63">SUM(G236:G238)</f>
        <v>0</v>
      </c>
      <c r="H235" s="80">
        <f>SUM(H236:H238)</f>
        <v>0</v>
      </c>
      <c r="I235" s="80">
        <f t="shared" ref="I235" si="64">SUM(I236:I238)</f>
        <v>0</v>
      </c>
      <c r="J235" s="80">
        <f t="shared" si="63"/>
        <v>0</v>
      </c>
      <c r="K235" s="80">
        <f t="shared" si="63"/>
        <v>0</v>
      </c>
      <c r="L235" s="131">
        <f t="shared" si="63"/>
        <v>0</v>
      </c>
      <c r="M235" s="81">
        <f t="shared" si="63"/>
        <v>0</v>
      </c>
      <c r="P235" s="139"/>
    </row>
    <row r="236" spans="1:16" x14ac:dyDescent="0.25">
      <c r="A236" s="41"/>
      <c r="B236" s="140"/>
      <c r="C236" s="82" t="s">
        <v>456</v>
      </c>
      <c r="D236" s="38" t="s">
        <v>457</v>
      </c>
      <c r="E236" s="39"/>
      <c r="F236" s="39"/>
      <c r="G236" s="39"/>
      <c r="H236" s="39"/>
      <c r="I236" s="39"/>
      <c r="J236" s="39"/>
      <c r="K236" s="39"/>
      <c r="L236" s="126">
        <f t="shared" ref="L236:L238" si="65">J236-K236</f>
        <v>0</v>
      </c>
      <c r="M236" s="40"/>
      <c r="P236" s="139"/>
    </row>
    <row r="237" spans="1:16" x14ac:dyDescent="0.25">
      <c r="A237" s="48"/>
      <c r="B237" s="45"/>
      <c r="C237" s="82" t="s">
        <v>458</v>
      </c>
      <c r="D237" s="38" t="s">
        <v>459</v>
      </c>
      <c r="E237" s="39"/>
      <c r="F237" s="39"/>
      <c r="G237" s="39"/>
      <c r="H237" s="39"/>
      <c r="I237" s="39"/>
      <c r="J237" s="39"/>
      <c r="K237" s="39"/>
      <c r="L237" s="126">
        <f t="shared" si="65"/>
        <v>0</v>
      </c>
      <c r="M237" s="40"/>
      <c r="P237" s="139"/>
    </row>
    <row r="238" spans="1:16" x14ac:dyDescent="0.25">
      <c r="A238" s="48"/>
      <c r="B238" s="45"/>
      <c r="C238" s="82" t="s">
        <v>460</v>
      </c>
      <c r="D238" s="38" t="s">
        <v>461</v>
      </c>
      <c r="E238" s="39"/>
      <c r="F238" s="39">
        <v>0</v>
      </c>
      <c r="G238" s="39"/>
      <c r="H238" s="39">
        <v>0</v>
      </c>
      <c r="I238" s="39">
        <f>K238</f>
        <v>0</v>
      </c>
      <c r="J238" s="39">
        <f>K238</f>
        <v>0</v>
      </c>
      <c r="K238" s="39"/>
      <c r="L238" s="126">
        <f t="shared" si="65"/>
        <v>0</v>
      </c>
      <c r="M238" s="40"/>
      <c r="P238" s="139"/>
    </row>
    <row r="239" spans="1:16" x14ac:dyDescent="0.25">
      <c r="A239" s="179" t="s">
        <v>462</v>
      </c>
      <c r="B239" s="163"/>
      <c r="C239" s="163"/>
      <c r="D239" s="24">
        <v>58</v>
      </c>
      <c r="E239" s="26">
        <f>E240+E248+E252+E255+E244</f>
        <v>67000</v>
      </c>
      <c r="F239" s="26">
        <f t="shared" ref="F239:M239" si="66">F240+F248+F252+F255+F244</f>
        <v>25000</v>
      </c>
      <c r="G239" s="26">
        <f t="shared" si="66"/>
        <v>67000</v>
      </c>
      <c r="H239" s="26">
        <f t="shared" si="66"/>
        <v>25000</v>
      </c>
      <c r="I239" s="26">
        <f t="shared" si="66"/>
        <v>0</v>
      </c>
      <c r="J239" s="26">
        <f t="shared" si="66"/>
        <v>0</v>
      </c>
      <c r="K239" s="26">
        <f t="shared" si="66"/>
        <v>0</v>
      </c>
      <c r="L239" s="125">
        <f t="shared" si="66"/>
        <v>0</v>
      </c>
      <c r="M239" s="27">
        <f t="shared" si="66"/>
        <v>0</v>
      </c>
      <c r="P239" s="139"/>
    </row>
    <row r="240" spans="1:16" x14ac:dyDescent="0.25">
      <c r="A240" s="32"/>
      <c r="B240" s="163" t="s">
        <v>463</v>
      </c>
      <c r="C240" s="163"/>
      <c r="D240" s="24">
        <v>58.01</v>
      </c>
      <c r="E240" s="26">
        <f>SUM(E241:E243)</f>
        <v>0</v>
      </c>
      <c r="F240" s="26">
        <f t="shared" ref="F240:M240" si="67">SUM(F241:F243)</f>
        <v>0</v>
      </c>
      <c r="G240" s="26">
        <f t="shared" si="67"/>
        <v>0</v>
      </c>
      <c r="H240" s="26">
        <f t="shared" si="67"/>
        <v>0</v>
      </c>
      <c r="I240" s="26">
        <f t="shared" si="67"/>
        <v>0</v>
      </c>
      <c r="J240" s="26">
        <f t="shared" si="67"/>
        <v>0</v>
      </c>
      <c r="K240" s="26">
        <f t="shared" si="67"/>
        <v>0</v>
      </c>
      <c r="L240" s="125">
        <f t="shared" si="67"/>
        <v>0</v>
      </c>
      <c r="M240" s="27">
        <f t="shared" si="67"/>
        <v>0</v>
      </c>
      <c r="P240" s="139"/>
    </row>
    <row r="241" spans="1:16" x14ac:dyDescent="0.25">
      <c r="A241" s="32"/>
      <c r="B241" s="77"/>
      <c r="C241" s="78" t="s">
        <v>439</v>
      </c>
      <c r="D241" s="83" t="s">
        <v>464</v>
      </c>
      <c r="E241" s="39"/>
      <c r="F241" s="39"/>
      <c r="G241" s="39"/>
      <c r="H241" s="39"/>
      <c r="I241" s="39"/>
      <c r="J241" s="39"/>
      <c r="K241" s="39"/>
      <c r="L241" s="126">
        <f t="shared" ref="L241:L243" si="68">J241-K241</f>
        <v>0</v>
      </c>
      <c r="M241" s="40"/>
      <c r="P241" s="139"/>
    </row>
    <row r="242" spans="1:16" x14ac:dyDescent="0.25">
      <c r="A242" s="32"/>
      <c r="B242" s="77"/>
      <c r="C242" s="78" t="s">
        <v>441</v>
      </c>
      <c r="D242" s="83" t="s">
        <v>465</v>
      </c>
      <c r="E242" s="39"/>
      <c r="F242" s="39"/>
      <c r="G242" s="39"/>
      <c r="H242" s="39"/>
      <c r="I242" s="39"/>
      <c r="J242" s="39"/>
      <c r="K242" s="39"/>
      <c r="L242" s="126">
        <f t="shared" si="68"/>
        <v>0</v>
      </c>
      <c r="M242" s="40"/>
      <c r="P242" s="139"/>
    </row>
    <row r="243" spans="1:16" x14ac:dyDescent="0.25">
      <c r="A243" s="32"/>
      <c r="B243" s="77"/>
      <c r="C243" s="78" t="s">
        <v>443</v>
      </c>
      <c r="D243" s="83" t="s">
        <v>466</v>
      </c>
      <c r="E243" s="39"/>
      <c r="F243" s="39"/>
      <c r="G243" s="39"/>
      <c r="H243" s="39"/>
      <c r="I243" s="39"/>
      <c r="J243" s="39"/>
      <c r="K243" s="39"/>
      <c r="L243" s="126">
        <f t="shared" si="68"/>
        <v>0</v>
      </c>
      <c r="M243" s="40"/>
      <c r="P243" s="139"/>
    </row>
    <row r="244" spans="1:16" x14ac:dyDescent="0.25">
      <c r="A244" s="32"/>
      <c r="B244" s="180" t="s">
        <v>467</v>
      </c>
      <c r="C244" s="180"/>
      <c r="D244" s="84" t="s">
        <v>468</v>
      </c>
      <c r="E244" s="26">
        <f>SUM(E245:E247)</f>
        <v>0</v>
      </c>
      <c r="F244" s="26">
        <f>SUM(F245:F247)</f>
        <v>0</v>
      </c>
      <c r="G244" s="26">
        <f t="shared" ref="G244:M244" si="69">SUM(G245:G247)</f>
        <v>0</v>
      </c>
      <c r="H244" s="26">
        <f>SUM(H245:H247)</f>
        <v>0</v>
      </c>
      <c r="I244" s="26">
        <f>SUM(I245:I247)</f>
        <v>0</v>
      </c>
      <c r="J244" s="26">
        <f t="shared" si="69"/>
        <v>0</v>
      </c>
      <c r="K244" s="26">
        <f t="shared" si="69"/>
        <v>0</v>
      </c>
      <c r="L244" s="125">
        <f t="shared" si="69"/>
        <v>0</v>
      </c>
      <c r="M244" s="27">
        <f t="shared" si="69"/>
        <v>0</v>
      </c>
      <c r="P244" s="139"/>
    </row>
    <row r="245" spans="1:16" x14ac:dyDescent="0.25">
      <c r="A245" s="32"/>
      <c r="B245" s="77"/>
      <c r="C245" s="85" t="s">
        <v>469</v>
      </c>
      <c r="D245" s="86" t="s">
        <v>470</v>
      </c>
      <c r="E245" s="39"/>
      <c r="F245" s="39"/>
      <c r="G245" s="39"/>
      <c r="H245" s="39"/>
      <c r="I245" s="39"/>
      <c r="J245" s="39"/>
      <c r="K245" s="39"/>
      <c r="L245" s="126">
        <f t="shared" ref="L245:L247" si="70">J245-K245</f>
        <v>0</v>
      </c>
      <c r="M245" s="40"/>
      <c r="P245" s="139"/>
    </row>
    <row r="246" spans="1:16" x14ac:dyDescent="0.25">
      <c r="A246" s="32"/>
      <c r="B246" s="77"/>
      <c r="C246" s="85" t="s">
        <v>471</v>
      </c>
      <c r="D246" s="86" t="s">
        <v>472</v>
      </c>
      <c r="E246" s="39"/>
      <c r="F246" s="39"/>
      <c r="G246" s="39"/>
      <c r="H246" s="39"/>
      <c r="I246" s="39"/>
      <c r="J246" s="39"/>
      <c r="K246" s="39"/>
      <c r="L246" s="126">
        <f t="shared" si="70"/>
        <v>0</v>
      </c>
      <c r="M246" s="40"/>
      <c r="P246" s="139"/>
    </row>
    <row r="247" spans="1:16" x14ac:dyDescent="0.25">
      <c r="A247" s="32"/>
      <c r="B247" s="77"/>
      <c r="C247" s="85" t="s">
        <v>443</v>
      </c>
      <c r="D247" s="86" t="s">
        <v>473</v>
      </c>
      <c r="E247" s="39"/>
      <c r="F247" s="39"/>
      <c r="G247" s="39"/>
      <c r="H247" s="39"/>
      <c r="I247" s="39"/>
      <c r="J247" s="39"/>
      <c r="K247" s="39"/>
      <c r="L247" s="126">
        <f t="shared" si="70"/>
        <v>0</v>
      </c>
      <c r="M247" s="40"/>
      <c r="P247" s="139"/>
    </row>
    <row r="248" spans="1:16" x14ac:dyDescent="0.25">
      <c r="A248" s="32"/>
      <c r="B248" s="163" t="s">
        <v>474</v>
      </c>
      <c r="C248" s="163"/>
      <c r="D248" s="24">
        <v>58.03</v>
      </c>
      <c r="E248" s="46">
        <f>SUM(E249:E251)</f>
        <v>0</v>
      </c>
      <c r="F248" s="46">
        <f>SUM(F249:F251)</f>
        <v>0</v>
      </c>
      <c r="G248" s="46">
        <f t="shared" ref="G248:M248" si="71">SUM(G249:G251)</f>
        <v>0</v>
      </c>
      <c r="H248" s="46">
        <f t="shared" si="71"/>
        <v>0</v>
      </c>
      <c r="I248" s="46">
        <f t="shared" si="71"/>
        <v>0</v>
      </c>
      <c r="J248" s="46">
        <f t="shared" si="71"/>
        <v>0</v>
      </c>
      <c r="K248" s="46">
        <f t="shared" si="71"/>
        <v>0</v>
      </c>
      <c r="L248" s="127">
        <f t="shared" si="71"/>
        <v>0</v>
      </c>
      <c r="M248" s="47">
        <f t="shared" si="71"/>
        <v>0</v>
      </c>
      <c r="P248" s="139"/>
    </row>
    <row r="249" spans="1:16" x14ac:dyDescent="0.25">
      <c r="A249" s="32"/>
      <c r="B249" s="87"/>
      <c r="C249" s="78" t="s">
        <v>432</v>
      </c>
      <c r="D249" s="76" t="s">
        <v>475</v>
      </c>
      <c r="E249" s="39"/>
      <c r="F249" s="39"/>
      <c r="G249" s="39"/>
      <c r="H249" s="39"/>
      <c r="I249" s="39"/>
      <c r="J249" s="39"/>
      <c r="K249" s="39"/>
      <c r="L249" s="126">
        <f t="shared" ref="L249:L251" si="72">J249-K249</f>
        <v>0</v>
      </c>
      <c r="M249" s="40"/>
      <c r="P249" s="139"/>
    </row>
    <row r="250" spans="1:16" x14ac:dyDescent="0.25">
      <c r="A250" s="32"/>
      <c r="B250" s="87"/>
      <c r="C250" s="78" t="s">
        <v>441</v>
      </c>
      <c r="D250" s="76" t="s">
        <v>476</v>
      </c>
      <c r="E250" s="39"/>
      <c r="F250" s="39"/>
      <c r="G250" s="39"/>
      <c r="H250" s="39"/>
      <c r="I250" s="39"/>
      <c r="J250" s="39"/>
      <c r="K250" s="39"/>
      <c r="L250" s="126">
        <f t="shared" si="72"/>
        <v>0</v>
      </c>
      <c r="M250" s="40"/>
      <c r="P250" s="139"/>
    </row>
    <row r="251" spans="1:16" x14ac:dyDescent="0.25">
      <c r="A251" s="32"/>
      <c r="B251" s="87"/>
      <c r="C251" s="78" t="s">
        <v>443</v>
      </c>
      <c r="D251" s="76" t="s">
        <v>477</v>
      </c>
      <c r="E251" s="39"/>
      <c r="F251" s="39"/>
      <c r="G251" s="39"/>
      <c r="H251" s="39"/>
      <c r="I251" s="39"/>
      <c r="J251" s="39"/>
      <c r="K251" s="39"/>
      <c r="L251" s="126">
        <f t="shared" si="72"/>
        <v>0</v>
      </c>
      <c r="M251" s="40"/>
      <c r="P251" s="139"/>
    </row>
    <row r="252" spans="1:16" x14ac:dyDescent="0.25">
      <c r="A252" s="32"/>
      <c r="B252" s="163" t="s">
        <v>478</v>
      </c>
      <c r="C252" s="163"/>
      <c r="D252" s="24">
        <v>58.11</v>
      </c>
      <c r="E252" s="80">
        <f>SUM(E253:E254)</f>
        <v>0</v>
      </c>
      <c r="F252" s="80">
        <f t="shared" ref="F252:M252" si="73">SUM(F253:F254)</f>
        <v>0</v>
      </c>
      <c r="G252" s="80">
        <f t="shared" si="73"/>
        <v>0</v>
      </c>
      <c r="H252" s="80">
        <f t="shared" si="73"/>
        <v>0</v>
      </c>
      <c r="I252" s="80">
        <f t="shared" si="73"/>
        <v>0</v>
      </c>
      <c r="J252" s="80">
        <f t="shared" si="73"/>
        <v>0</v>
      </c>
      <c r="K252" s="80">
        <f t="shared" si="73"/>
        <v>0</v>
      </c>
      <c r="L252" s="131">
        <f t="shared" si="73"/>
        <v>0</v>
      </c>
      <c r="M252" s="81">
        <f t="shared" si="73"/>
        <v>0</v>
      </c>
      <c r="P252" s="139"/>
    </row>
    <row r="253" spans="1:16" x14ac:dyDescent="0.25">
      <c r="A253" s="32"/>
      <c r="B253" s="77"/>
      <c r="C253" s="78" t="s">
        <v>439</v>
      </c>
      <c r="D253" s="83" t="s">
        <v>479</v>
      </c>
      <c r="E253" s="39"/>
      <c r="F253" s="39"/>
      <c r="G253" s="39"/>
      <c r="H253" s="39"/>
      <c r="I253" s="39"/>
      <c r="J253" s="39"/>
      <c r="K253" s="39"/>
      <c r="L253" s="126">
        <f t="shared" ref="L253:L254" si="74">J253-K253</f>
        <v>0</v>
      </c>
      <c r="M253" s="40"/>
      <c r="P253" s="139"/>
    </row>
    <row r="254" spans="1:16" x14ac:dyDescent="0.25">
      <c r="A254" s="32"/>
      <c r="B254" s="77"/>
      <c r="C254" s="78" t="s">
        <v>441</v>
      </c>
      <c r="D254" s="83" t="s">
        <v>480</v>
      </c>
      <c r="E254" s="39"/>
      <c r="F254" s="39"/>
      <c r="G254" s="39"/>
      <c r="H254" s="39"/>
      <c r="I254" s="39"/>
      <c r="J254" s="39"/>
      <c r="K254" s="39"/>
      <c r="L254" s="126">
        <f t="shared" si="74"/>
        <v>0</v>
      </c>
      <c r="M254" s="40"/>
      <c r="P254" s="139"/>
    </row>
    <row r="255" spans="1:16" x14ac:dyDescent="0.25">
      <c r="A255" s="32"/>
      <c r="B255" s="163" t="s">
        <v>481</v>
      </c>
      <c r="C255" s="163"/>
      <c r="D255" s="24">
        <v>58.16</v>
      </c>
      <c r="E255" s="80">
        <f>SUM(E256:E258)</f>
        <v>67000</v>
      </c>
      <c r="F255" s="80">
        <f t="shared" ref="F255:M255" si="75">SUM(F256:F258)</f>
        <v>25000</v>
      </c>
      <c r="G255" s="80">
        <f t="shared" si="75"/>
        <v>67000</v>
      </c>
      <c r="H255" s="80">
        <f t="shared" si="75"/>
        <v>25000</v>
      </c>
      <c r="I255" s="80">
        <f t="shared" si="75"/>
        <v>0</v>
      </c>
      <c r="J255" s="80">
        <f t="shared" si="75"/>
        <v>0</v>
      </c>
      <c r="K255" s="80">
        <f t="shared" si="75"/>
        <v>0</v>
      </c>
      <c r="L255" s="131">
        <f t="shared" si="75"/>
        <v>0</v>
      </c>
      <c r="M255" s="81">
        <f t="shared" si="75"/>
        <v>0</v>
      </c>
      <c r="P255" s="139"/>
    </row>
    <row r="256" spans="1:16" x14ac:dyDescent="0.25">
      <c r="A256" s="32"/>
      <c r="B256" s="145"/>
      <c r="C256" s="78" t="s">
        <v>439</v>
      </c>
      <c r="D256" s="76" t="s">
        <v>482</v>
      </c>
      <c r="E256" s="39">
        <v>25000</v>
      </c>
      <c r="F256" s="39">
        <v>25000</v>
      </c>
      <c r="G256" s="39">
        <v>25000</v>
      </c>
      <c r="H256" s="39">
        <v>25000</v>
      </c>
      <c r="I256" s="39">
        <f>J256</f>
        <v>0</v>
      </c>
      <c r="J256" s="39">
        <f>K256</f>
        <v>0</v>
      </c>
      <c r="K256" s="39">
        <v>0</v>
      </c>
      <c r="L256" s="126">
        <f t="shared" ref="L256:L258" si="76">J256-K256</f>
        <v>0</v>
      </c>
      <c r="M256" s="40"/>
      <c r="P256" s="139"/>
    </row>
    <row r="257" spans="1:16" x14ac:dyDescent="0.25">
      <c r="A257" s="32"/>
      <c r="B257" s="77"/>
      <c r="C257" s="78" t="s">
        <v>441</v>
      </c>
      <c r="D257" s="83" t="s">
        <v>483</v>
      </c>
      <c r="E257" s="39">
        <v>42000</v>
      </c>
      <c r="F257" s="39">
        <v>0</v>
      </c>
      <c r="G257" s="39">
        <v>42000</v>
      </c>
      <c r="H257" s="39">
        <v>0</v>
      </c>
      <c r="I257" s="39">
        <f>J257</f>
        <v>0</v>
      </c>
      <c r="J257" s="39">
        <f>K257</f>
        <v>0</v>
      </c>
      <c r="K257" s="39">
        <v>0</v>
      </c>
      <c r="L257" s="126">
        <f t="shared" si="76"/>
        <v>0</v>
      </c>
      <c r="M257" s="40"/>
      <c r="P257" s="139"/>
    </row>
    <row r="258" spans="1:16" x14ac:dyDescent="0.25">
      <c r="A258" s="32"/>
      <c r="B258" s="77"/>
      <c r="C258" s="78" t="s">
        <v>443</v>
      </c>
      <c r="D258" s="83" t="s">
        <v>484</v>
      </c>
      <c r="E258" s="39"/>
      <c r="F258" s="39"/>
      <c r="G258" s="39"/>
      <c r="H258" s="39"/>
      <c r="I258" s="39"/>
      <c r="J258" s="39"/>
      <c r="K258" s="39"/>
      <c r="L258" s="126">
        <f t="shared" si="76"/>
        <v>0</v>
      </c>
      <c r="M258" s="40"/>
      <c r="P258" s="139"/>
    </row>
    <row r="259" spans="1:16" x14ac:dyDescent="0.25">
      <c r="A259" s="43" t="s">
        <v>485</v>
      </c>
      <c r="B259" s="36"/>
      <c r="C259" s="37"/>
      <c r="D259" s="44" t="s">
        <v>486</v>
      </c>
      <c r="E259" s="57">
        <f t="shared" ref="E259:J259" si="77">SUM(E260:E284)</f>
        <v>599000</v>
      </c>
      <c r="F259" s="57">
        <f t="shared" si="77"/>
        <v>599000</v>
      </c>
      <c r="G259" s="57">
        <f t="shared" si="77"/>
        <v>599000</v>
      </c>
      <c r="H259" s="57">
        <f t="shared" si="77"/>
        <v>295000</v>
      </c>
      <c r="I259" s="57">
        <f t="shared" si="77"/>
        <v>270065</v>
      </c>
      <c r="J259" s="57">
        <f t="shared" si="77"/>
        <v>270065</v>
      </c>
      <c r="K259" s="57">
        <f>SUM(K260:K284)</f>
        <v>270065</v>
      </c>
      <c r="L259" s="128">
        <f>SUM(L260:L284)</f>
        <v>0</v>
      </c>
      <c r="M259" s="58">
        <f>SUM(M260:M284)</f>
        <v>270342</v>
      </c>
      <c r="P259" s="139"/>
    </row>
    <row r="260" spans="1:16" x14ac:dyDescent="0.25">
      <c r="A260" s="89"/>
      <c r="B260" s="175" t="s">
        <v>487</v>
      </c>
      <c r="C260" s="175"/>
      <c r="D260" s="44" t="s">
        <v>488</v>
      </c>
      <c r="E260" s="39"/>
      <c r="F260" s="39"/>
      <c r="G260" s="39"/>
      <c r="H260" s="39"/>
      <c r="I260" s="39"/>
      <c r="J260" s="39"/>
      <c r="K260" s="39"/>
      <c r="L260" s="126">
        <f t="shared" ref="L260:L283" si="78">J260-K260</f>
        <v>0</v>
      </c>
      <c r="M260" s="40"/>
      <c r="P260" s="139"/>
    </row>
    <row r="261" spans="1:16" x14ac:dyDescent="0.25">
      <c r="A261" s="89"/>
      <c r="B261" s="176" t="s">
        <v>489</v>
      </c>
      <c r="C261" s="176"/>
      <c r="D261" s="44" t="s">
        <v>490</v>
      </c>
      <c r="E261" s="39"/>
      <c r="F261" s="39"/>
      <c r="G261" s="39"/>
      <c r="H261" s="39"/>
      <c r="I261" s="39"/>
      <c r="J261" s="39"/>
      <c r="K261" s="39"/>
      <c r="L261" s="126">
        <f t="shared" si="78"/>
        <v>0</v>
      </c>
      <c r="M261" s="40"/>
      <c r="P261" s="139"/>
    </row>
    <row r="262" spans="1:16" x14ac:dyDescent="0.25">
      <c r="A262" s="89"/>
      <c r="B262" s="176" t="s">
        <v>491</v>
      </c>
      <c r="C262" s="176"/>
      <c r="D262" s="44" t="s">
        <v>492</v>
      </c>
      <c r="E262" s="39"/>
      <c r="F262" s="39"/>
      <c r="G262" s="39"/>
      <c r="H262" s="39"/>
      <c r="I262" s="39"/>
      <c r="J262" s="39"/>
      <c r="K262" s="39"/>
      <c r="L262" s="126">
        <f t="shared" si="78"/>
        <v>0</v>
      </c>
      <c r="M262" s="40"/>
      <c r="P262" s="139"/>
    </row>
    <row r="263" spans="1:16" x14ac:dyDescent="0.25">
      <c r="A263" s="89"/>
      <c r="B263" s="181" t="s">
        <v>493</v>
      </c>
      <c r="C263" s="181"/>
      <c r="D263" s="44" t="s">
        <v>494</v>
      </c>
      <c r="E263" s="39"/>
      <c r="F263" s="39"/>
      <c r="G263" s="39"/>
      <c r="H263" s="39"/>
      <c r="I263" s="39"/>
      <c r="J263" s="39"/>
      <c r="K263" s="39"/>
      <c r="L263" s="126">
        <f t="shared" si="78"/>
        <v>0</v>
      </c>
      <c r="M263" s="40"/>
      <c r="P263" s="139"/>
    </row>
    <row r="264" spans="1:16" x14ac:dyDescent="0.25">
      <c r="A264" s="89"/>
      <c r="B264" s="181" t="s">
        <v>495</v>
      </c>
      <c r="C264" s="181"/>
      <c r="D264" s="44" t="s">
        <v>496</v>
      </c>
      <c r="E264" s="39"/>
      <c r="F264" s="39"/>
      <c r="G264" s="39"/>
      <c r="H264" s="39"/>
      <c r="I264" s="39"/>
      <c r="J264" s="39"/>
      <c r="K264" s="39"/>
      <c r="L264" s="126">
        <f t="shared" si="78"/>
        <v>0</v>
      </c>
      <c r="M264" s="40"/>
      <c r="P264" s="139"/>
    </row>
    <row r="265" spans="1:16" x14ac:dyDescent="0.25">
      <c r="A265" s="89"/>
      <c r="B265" s="176" t="s">
        <v>497</v>
      </c>
      <c r="C265" s="176"/>
      <c r="D265" s="44" t="s">
        <v>498</v>
      </c>
      <c r="E265" s="39"/>
      <c r="F265" s="39"/>
      <c r="G265" s="39"/>
      <c r="H265" s="39"/>
      <c r="I265" s="39"/>
      <c r="J265" s="39"/>
      <c r="K265" s="39"/>
      <c r="L265" s="126">
        <f t="shared" si="78"/>
        <v>0</v>
      </c>
      <c r="M265" s="40"/>
      <c r="P265" s="139"/>
    </row>
    <row r="266" spans="1:16" x14ac:dyDescent="0.25">
      <c r="A266" s="89"/>
      <c r="B266" s="181" t="s">
        <v>499</v>
      </c>
      <c r="C266" s="181"/>
      <c r="D266" s="44" t="s">
        <v>500</v>
      </c>
      <c r="E266" s="39"/>
      <c r="F266" s="39"/>
      <c r="G266" s="39"/>
      <c r="H266" s="39"/>
      <c r="I266" s="39"/>
      <c r="J266" s="39"/>
      <c r="K266" s="39"/>
      <c r="L266" s="126">
        <f t="shared" si="78"/>
        <v>0</v>
      </c>
      <c r="M266" s="40"/>
      <c r="P266" s="139"/>
    </row>
    <row r="267" spans="1:16" x14ac:dyDescent="0.25">
      <c r="A267" s="89"/>
      <c r="B267" s="176" t="s">
        <v>501</v>
      </c>
      <c r="C267" s="176"/>
      <c r="D267" s="44" t="s">
        <v>502</v>
      </c>
      <c r="E267" s="39"/>
      <c r="F267" s="39"/>
      <c r="G267" s="39"/>
      <c r="H267" s="39"/>
      <c r="I267" s="39"/>
      <c r="J267" s="39"/>
      <c r="K267" s="39"/>
      <c r="L267" s="126">
        <f t="shared" si="78"/>
        <v>0</v>
      </c>
      <c r="M267" s="40"/>
      <c r="P267" s="139"/>
    </row>
    <row r="268" spans="1:16" x14ac:dyDescent="0.25">
      <c r="A268" s="89"/>
      <c r="B268" s="181" t="s">
        <v>503</v>
      </c>
      <c r="C268" s="181"/>
      <c r="D268" s="44" t="s">
        <v>504</v>
      </c>
      <c r="E268" s="39"/>
      <c r="F268" s="39"/>
      <c r="G268" s="39"/>
      <c r="H268" s="39"/>
      <c r="I268" s="39"/>
      <c r="J268" s="39"/>
      <c r="K268" s="39"/>
      <c r="L268" s="126">
        <f t="shared" si="78"/>
        <v>0</v>
      </c>
      <c r="M268" s="40"/>
      <c r="P268" s="139"/>
    </row>
    <row r="269" spans="1:16" x14ac:dyDescent="0.25">
      <c r="A269" s="89"/>
      <c r="B269" s="181" t="s">
        <v>505</v>
      </c>
      <c r="C269" s="181"/>
      <c r="D269" s="44" t="s">
        <v>506</v>
      </c>
      <c r="E269" s="39"/>
      <c r="F269" s="39"/>
      <c r="G269" s="39"/>
      <c r="H269" s="39"/>
      <c r="I269" s="39"/>
      <c r="J269" s="39"/>
      <c r="K269" s="39"/>
      <c r="L269" s="126">
        <f t="shared" si="78"/>
        <v>0</v>
      </c>
      <c r="M269" s="40"/>
      <c r="P269" s="139"/>
    </row>
    <row r="270" spans="1:16" x14ac:dyDescent="0.25">
      <c r="A270" s="89"/>
      <c r="B270" s="176" t="s">
        <v>507</v>
      </c>
      <c r="C270" s="176"/>
      <c r="D270" s="44" t="s">
        <v>508</v>
      </c>
      <c r="E270" s="39"/>
      <c r="F270" s="39"/>
      <c r="G270" s="39"/>
      <c r="H270" s="39"/>
      <c r="I270" s="39"/>
      <c r="J270" s="39"/>
      <c r="K270" s="39"/>
      <c r="L270" s="126">
        <f t="shared" si="78"/>
        <v>0</v>
      </c>
      <c r="M270" s="40"/>
      <c r="P270" s="139"/>
    </row>
    <row r="271" spans="1:16" x14ac:dyDescent="0.25">
      <c r="A271" s="89"/>
      <c r="B271" s="176" t="s">
        <v>509</v>
      </c>
      <c r="C271" s="176"/>
      <c r="D271" s="44" t="s">
        <v>510</v>
      </c>
      <c r="E271" s="39"/>
      <c r="F271" s="39"/>
      <c r="G271" s="39"/>
      <c r="H271" s="39"/>
      <c r="I271" s="39"/>
      <c r="J271" s="39"/>
      <c r="K271" s="39"/>
      <c r="L271" s="126">
        <f t="shared" si="78"/>
        <v>0</v>
      </c>
      <c r="M271" s="40"/>
      <c r="P271" s="139"/>
    </row>
    <row r="272" spans="1:16" x14ac:dyDescent="0.25">
      <c r="A272" s="89"/>
      <c r="B272" s="181" t="s">
        <v>511</v>
      </c>
      <c r="C272" s="181"/>
      <c r="D272" s="44" t="s">
        <v>512</v>
      </c>
      <c r="E272" s="39"/>
      <c r="F272" s="39"/>
      <c r="G272" s="39"/>
      <c r="H272" s="39"/>
      <c r="I272" s="39"/>
      <c r="J272" s="39"/>
      <c r="K272" s="39"/>
      <c r="L272" s="126">
        <f t="shared" si="78"/>
        <v>0</v>
      </c>
      <c r="M272" s="40"/>
      <c r="P272" s="139"/>
    </row>
    <row r="273" spans="1:16" x14ac:dyDescent="0.25">
      <c r="A273" s="89"/>
      <c r="B273" s="181" t="s">
        <v>513</v>
      </c>
      <c r="C273" s="181"/>
      <c r="D273" s="44" t="s">
        <v>514</v>
      </c>
      <c r="E273" s="39"/>
      <c r="F273" s="39"/>
      <c r="G273" s="39"/>
      <c r="H273" s="39"/>
      <c r="I273" s="39"/>
      <c r="J273" s="39"/>
      <c r="K273" s="39"/>
      <c r="L273" s="126">
        <f t="shared" si="78"/>
        <v>0</v>
      </c>
      <c r="M273" s="40"/>
      <c r="P273" s="139"/>
    </row>
    <row r="274" spans="1:16" x14ac:dyDescent="0.25">
      <c r="A274" s="89"/>
      <c r="B274" s="181" t="s">
        <v>515</v>
      </c>
      <c r="C274" s="181"/>
      <c r="D274" s="44" t="s">
        <v>516</v>
      </c>
      <c r="E274" s="39"/>
      <c r="F274" s="39"/>
      <c r="G274" s="39"/>
      <c r="H274" s="39"/>
      <c r="I274" s="39"/>
      <c r="J274" s="39"/>
      <c r="K274" s="39"/>
      <c r="L274" s="126">
        <f t="shared" si="78"/>
        <v>0</v>
      </c>
      <c r="M274" s="40"/>
      <c r="P274" s="139"/>
    </row>
    <row r="275" spans="1:16" x14ac:dyDescent="0.25">
      <c r="A275" s="89"/>
      <c r="B275" s="181" t="s">
        <v>517</v>
      </c>
      <c r="C275" s="181"/>
      <c r="D275" s="44" t="s">
        <v>518</v>
      </c>
      <c r="E275" s="39"/>
      <c r="F275" s="39"/>
      <c r="G275" s="39"/>
      <c r="H275" s="39"/>
      <c r="I275" s="39"/>
      <c r="J275" s="39"/>
      <c r="K275" s="39"/>
      <c r="L275" s="126">
        <f t="shared" si="78"/>
        <v>0</v>
      </c>
      <c r="M275" s="40"/>
      <c r="P275" s="139"/>
    </row>
    <row r="276" spans="1:16" x14ac:dyDescent="0.25">
      <c r="A276" s="89"/>
      <c r="B276" s="181" t="s">
        <v>519</v>
      </c>
      <c r="C276" s="181"/>
      <c r="D276" s="44" t="s">
        <v>520</v>
      </c>
      <c r="E276" s="39"/>
      <c r="F276" s="39"/>
      <c r="G276" s="39"/>
      <c r="H276" s="39"/>
      <c r="I276" s="39"/>
      <c r="J276" s="39"/>
      <c r="K276" s="39"/>
      <c r="L276" s="126">
        <f t="shared" si="78"/>
        <v>0</v>
      </c>
      <c r="M276" s="40"/>
      <c r="P276" s="139"/>
    </row>
    <row r="277" spans="1:16" x14ac:dyDescent="0.25">
      <c r="A277" s="89"/>
      <c r="B277" s="181" t="s">
        <v>521</v>
      </c>
      <c r="C277" s="181"/>
      <c r="D277" s="44" t="s">
        <v>522</v>
      </c>
      <c r="E277" s="39"/>
      <c r="F277" s="39"/>
      <c r="G277" s="39"/>
      <c r="H277" s="39"/>
      <c r="I277" s="39"/>
      <c r="J277" s="39"/>
      <c r="K277" s="39"/>
      <c r="L277" s="126">
        <f t="shared" si="78"/>
        <v>0</v>
      </c>
      <c r="M277" s="40"/>
      <c r="P277" s="139"/>
    </row>
    <row r="278" spans="1:16" x14ac:dyDescent="0.25">
      <c r="A278" s="89"/>
      <c r="B278" s="181" t="s">
        <v>523</v>
      </c>
      <c r="C278" s="181"/>
      <c r="D278" s="44" t="s">
        <v>524</v>
      </c>
      <c r="E278" s="39"/>
      <c r="F278" s="39"/>
      <c r="G278" s="39"/>
      <c r="H278" s="39"/>
      <c r="I278" s="39"/>
      <c r="J278" s="39"/>
      <c r="K278" s="39"/>
      <c r="L278" s="126">
        <f t="shared" si="78"/>
        <v>0</v>
      </c>
      <c r="M278" s="40"/>
      <c r="P278" s="139"/>
    </row>
    <row r="279" spans="1:16" x14ac:dyDescent="0.25">
      <c r="A279" s="89"/>
      <c r="B279" s="181" t="s">
        <v>525</v>
      </c>
      <c r="C279" s="181"/>
      <c r="D279" s="44" t="s">
        <v>526</v>
      </c>
      <c r="E279" s="39"/>
      <c r="F279" s="39"/>
      <c r="G279" s="39"/>
      <c r="H279" s="39"/>
      <c r="I279" s="39"/>
      <c r="J279" s="39"/>
      <c r="K279" s="39"/>
      <c r="L279" s="126">
        <f t="shared" si="78"/>
        <v>0</v>
      </c>
      <c r="M279" s="40"/>
      <c r="P279" s="139"/>
    </row>
    <row r="280" spans="1:16" x14ac:dyDescent="0.25">
      <c r="A280" s="89"/>
      <c r="B280" s="181" t="s">
        <v>527</v>
      </c>
      <c r="C280" s="181"/>
      <c r="D280" s="44" t="s">
        <v>528</v>
      </c>
      <c r="E280" s="39"/>
      <c r="F280" s="39"/>
      <c r="G280" s="39"/>
      <c r="H280" s="39"/>
      <c r="I280" s="39"/>
      <c r="J280" s="39"/>
      <c r="K280" s="39"/>
      <c r="L280" s="126">
        <f t="shared" si="78"/>
        <v>0</v>
      </c>
      <c r="M280" s="40"/>
      <c r="P280" s="139"/>
    </row>
    <row r="281" spans="1:16" x14ac:dyDescent="0.25">
      <c r="A281" s="89"/>
      <c r="B281" s="181" t="s">
        <v>529</v>
      </c>
      <c r="C281" s="181"/>
      <c r="D281" s="44" t="s">
        <v>530</v>
      </c>
      <c r="E281" s="39"/>
      <c r="F281" s="39"/>
      <c r="G281" s="39"/>
      <c r="H281" s="39"/>
      <c r="I281" s="39"/>
      <c r="J281" s="39"/>
      <c r="K281" s="39"/>
      <c r="L281" s="126">
        <f t="shared" si="78"/>
        <v>0</v>
      </c>
      <c r="M281" s="40"/>
      <c r="P281" s="139"/>
    </row>
    <row r="282" spans="1:16" x14ac:dyDescent="0.25">
      <c r="A282" s="89" t="s">
        <v>531</v>
      </c>
      <c r="B282" s="182" t="s">
        <v>532</v>
      </c>
      <c r="C282" s="182"/>
      <c r="D282" s="44" t="s">
        <v>533</v>
      </c>
      <c r="E282" s="39"/>
      <c r="F282" s="39"/>
      <c r="G282" s="39"/>
      <c r="H282" s="39"/>
      <c r="I282" s="39"/>
      <c r="J282" s="39"/>
      <c r="K282" s="39"/>
      <c r="L282" s="126">
        <f t="shared" si="78"/>
        <v>0</v>
      </c>
      <c r="M282" s="40"/>
      <c r="P282" s="139"/>
    </row>
    <row r="283" spans="1:16" x14ac:dyDescent="0.25">
      <c r="A283" s="89"/>
      <c r="B283" s="181" t="s">
        <v>534</v>
      </c>
      <c r="C283" s="181"/>
      <c r="D283" s="44" t="s">
        <v>535</v>
      </c>
      <c r="E283" s="39"/>
      <c r="F283" s="39"/>
      <c r="G283" s="39"/>
      <c r="H283" s="39"/>
      <c r="I283" s="39"/>
      <c r="J283" s="39"/>
      <c r="K283" s="39"/>
      <c r="L283" s="126">
        <f t="shared" si="78"/>
        <v>0</v>
      </c>
      <c r="M283" s="40"/>
      <c r="P283" s="139"/>
    </row>
    <row r="284" spans="1:16" x14ac:dyDescent="0.25">
      <c r="A284" s="89"/>
      <c r="B284" s="181" t="s">
        <v>536</v>
      </c>
      <c r="C284" s="181"/>
      <c r="D284" s="44" t="s">
        <v>537</v>
      </c>
      <c r="E284" s="39">
        <v>599000</v>
      </c>
      <c r="F284" s="39">
        <v>599000</v>
      </c>
      <c r="G284" s="39">
        <v>599000</v>
      </c>
      <c r="H284" s="39">
        <v>295000</v>
      </c>
      <c r="I284" s="39">
        <f>J284</f>
        <v>270065</v>
      </c>
      <c r="J284" s="39">
        <f>K284</f>
        <v>270065</v>
      </c>
      <c r="K284" s="39">
        <v>270065</v>
      </c>
      <c r="L284" s="126"/>
      <c r="M284" s="40">
        <v>270342</v>
      </c>
      <c r="P284" s="139"/>
    </row>
    <row r="285" spans="1:16" x14ac:dyDescent="0.25">
      <c r="A285" s="173" t="s">
        <v>538</v>
      </c>
      <c r="B285" s="183"/>
      <c r="C285" s="183"/>
      <c r="D285" s="44" t="s">
        <v>539</v>
      </c>
      <c r="E285" s="26">
        <f>SUM(E286)</f>
        <v>0</v>
      </c>
      <c r="F285" s="26">
        <f>SUM(F286)</f>
        <v>0</v>
      </c>
      <c r="G285" s="26">
        <f t="shared" ref="G285:M285" si="79">SUM(G286)</f>
        <v>0</v>
      </c>
      <c r="H285" s="26">
        <f t="shared" si="79"/>
        <v>0</v>
      </c>
      <c r="I285" s="26">
        <f t="shared" si="79"/>
        <v>0</v>
      </c>
      <c r="J285" s="26">
        <f t="shared" si="79"/>
        <v>0</v>
      </c>
      <c r="K285" s="26">
        <f t="shared" si="79"/>
        <v>0</v>
      </c>
      <c r="L285" s="125">
        <f t="shared" si="79"/>
        <v>0</v>
      </c>
      <c r="M285" s="27">
        <f t="shared" si="79"/>
        <v>0</v>
      </c>
      <c r="P285" s="139"/>
    </row>
    <row r="286" spans="1:16" x14ac:dyDescent="0.25">
      <c r="A286" s="43"/>
      <c r="B286" s="164" t="s">
        <v>540</v>
      </c>
      <c r="C286" s="183"/>
      <c r="D286" s="44" t="s">
        <v>541</v>
      </c>
      <c r="E286" s="39"/>
      <c r="F286" s="39"/>
      <c r="G286" s="39"/>
      <c r="H286" s="39"/>
      <c r="I286" s="39"/>
      <c r="J286" s="39"/>
      <c r="K286" s="39"/>
      <c r="L286" s="126">
        <f t="shared" ref="L286" si="80">J286-K286</f>
        <v>0</v>
      </c>
      <c r="M286" s="40"/>
      <c r="P286" s="139"/>
    </row>
    <row r="287" spans="1:16" x14ac:dyDescent="0.25">
      <c r="A287" s="43" t="s">
        <v>542</v>
      </c>
      <c r="B287" s="140"/>
      <c r="C287" s="37"/>
      <c r="D287" s="44" t="s">
        <v>543</v>
      </c>
      <c r="E287" s="57">
        <f>E288+E297</f>
        <v>2521000</v>
      </c>
      <c r="F287" s="57">
        <f t="shared" ref="F287:M287" si="81">F288+F297</f>
        <v>1970000</v>
      </c>
      <c r="G287" s="57">
        <f t="shared" si="81"/>
        <v>2521000</v>
      </c>
      <c r="H287" s="57">
        <f t="shared" si="81"/>
        <v>685000</v>
      </c>
      <c r="I287" s="57">
        <f t="shared" si="81"/>
        <v>610517.05000000005</v>
      </c>
      <c r="J287" s="57">
        <f t="shared" si="81"/>
        <v>610517.05000000005</v>
      </c>
      <c r="K287" s="57">
        <f t="shared" si="81"/>
        <v>610517.05000000005</v>
      </c>
      <c r="L287" s="128">
        <f t="shared" si="81"/>
        <v>0</v>
      </c>
      <c r="M287" s="58">
        <f t="shared" si="81"/>
        <v>5379568.8300000001</v>
      </c>
      <c r="P287" s="139"/>
    </row>
    <row r="288" spans="1:16" x14ac:dyDescent="0.25">
      <c r="A288" s="43" t="s">
        <v>544</v>
      </c>
      <c r="B288" s="140"/>
      <c r="C288" s="140"/>
      <c r="D288" s="44" t="s">
        <v>545</v>
      </c>
      <c r="E288" s="57">
        <f>E289+E294+E296</f>
        <v>2521000</v>
      </c>
      <c r="F288" s="57">
        <f t="shared" ref="F288:M288" si="82">F289+F294+F296</f>
        <v>1970000</v>
      </c>
      <c r="G288" s="57">
        <f t="shared" si="82"/>
        <v>2521000</v>
      </c>
      <c r="H288" s="57">
        <f t="shared" si="82"/>
        <v>685000</v>
      </c>
      <c r="I288" s="57">
        <f t="shared" si="82"/>
        <v>610517.05000000005</v>
      </c>
      <c r="J288" s="57">
        <f t="shared" si="82"/>
        <v>610517.05000000005</v>
      </c>
      <c r="K288" s="57">
        <f t="shared" si="82"/>
        <v>610517.05000000005</v>
      </c>
      <c r="L288" s="128">
        <f t="shared" si="82"/>
        <v>0</v>
      </c>
      <c r="M288" s="58">
        <f t="shared" si="82"/>
        <v>5379568.8300000001</v>
      </c>
      <c r="P288" s="139"/>
    </row>
    <row r="289" spans="1:17" x14ac:dyDescent="0.25">
      <c r="A289" s="35"/>
      <c r="B289" s="140" t="s">
        <v>546</v>
      </c>
      <c r="C289" s="141"/>
      <c r="D289" s="24" t="s">
        <v>547</v>
      </c>
      <c r="E289" s="57">
        <f>SUM(E290:E293)</f>
        <v>1445000</v>
      </c>
      <c r="F289" s="57">
        <f t="shared" ref="F289:M289" si="83">SUM(F290:F293)</f>
        <v>895000</v>
      </c>
      <c r="G289" s="57">
        <f t="shared" si="83"/>
        <v>1445000</v>
      </c>
      <c r="H289" s="57">
        <f t="shared" si="83"/>
        <v>485000</v>
      </c>
      <c r="I289" s="57">
        <f t="shared" si="83"/>
        <v>413181.23</v>
      </c>
      <c r="J289" s="57">
        <f t="shared" si="83"/>
        <v>413181.23</v>
      </c>
      <c r="K289" s="57">
        <f t="shared" si="83"/>
        <v>413181.23</v>
      </c>
      <c r="L289" s="128">
        <f t="shared" si="83"/>
        <v>0</v>
      </c>
      <c r="M289" s="58">
        <f t="shared" si="83"/>
        <v>5379568.8300000001</v>
      </c>
      <c r="P289" s="139"/>
    </row>
    <row r="290" spans="1:17" x14ac:dyDescent="0.25">
      <c r="A290" s="90"/>
      <c r="B290" s="140"/>
      <c r="C290" s="141" t="s">
        <v>548</v>
      </c>
      <c r="D290" s="91" t="s">
        <v>549</v>
      </c>
      <c r="E290" s="39">
        <v>750000</v>
      </c>
      <c r="F290" s="39">
        <v>200000</v>
      </c>
      <c r="G290" s="39">
        <v>750000</v>
      </c>
      <c r="H290" s="39">
        <v>0</v>
      </c>
      <c r="I290" s="39">
        <f>J290</f>
        <v>0</v>
      </c>
      <c r="J290" s="39">
        <f>K290</f>
        <v>0</v>
      </c>
      <c r="K290" s="39">
        <v>0</v>
      </c>
      <c r="L290" s="126"/>
      <c r="M290" s="40">
        <v>603846.26</v>
      </c>
      <c r="P290" s="139"/>
    </row>
    <row r="291" spans="1:17" x14ac:dyDescent="0.25">
      <c r="A291" s="90"/>
      <c r="B291" s="69"/>
      <c r="C291" s="37" t="s">
        <v>550</v>
      </c>
      <c r="D291" s="91" t="s">
        <v>551</v>
      </c>
      <c r="E291" s="39">
        <v>625000</v>
      </c>
      <c r="F291" s="39">
        <v>625000</v>
      </c>
      <c r="G291" s="39">
        <v>625000</v>
      </c>
      <c r="H291" s="39">
        <v>415000</v>
      </c>
      <c r="I291" s="39">
        <f t="shared" ref="I291:J296" si="84">J291</f>
        <v>413181.23</v>
      </c>
      <c r="J291" s="39">
        <f t="shared" si="84"/>
        <v>413181.23</v>
      </c>
      <c r="K291" s="39">
        <v>413181.23</v>
      </c>
      <c r="L291" s="126"/>
      <c r="M291" s="40">
        <v>1961387.69</v>
      </c>
      <c r="P291" s="139"/>
    </row>
    <row r="292" spans="1:17" x14ac:dyDescent="0.25">
      <c r="A292" s="92"/>
      <c r="B292" s="140"/>
      <c r="C292" s="37" t="s">
        <v>552</v>
      </c>
      <c r="D292" s="91" t="s">
        <v>553</v>
      </c>
      <c r="E292" s="39"/>
      <c r="F292" s="39"/>
      <c r="G292" s="39"/>
      <c r="H292" s="39"/>
      <c r="I292" s="39"/>
      <c r="J292" s="39"/>
      <c r="K292" s="39"/>
      <c r="L292" s="126"/>
      <c r="M292" s="40">
        <v>25772.3</v>
      </c>
      <c r="P292" s="139"/>
    </row>
    <row r="293" spans="1:17" x14ac:dyDescent="0.25">
      <c r="A293" s="43"/>
      <c r="B293" s="140"/>
      <c r="C293" s="37" t="s">
        <v>554</v>
      </c>
      <c r="D293" s="91" t="s">
        <v>555</v>
      </c>
      <c r="E293" s="39">
        <v>70000</v>
      </c>
      <c r="F293" s="39">
        <v>70000</v>
      </c>
      <c r="G293" s="39">
        <v>70000</v>
      </c>
      <c r="H293" s="39">
        <v>70000</v>
      </c>
      <c r="I293" s="39">
        <f t="shared" si="84"/>
        <v>0</v>
      </c>
      <c r="J293" s="39">
        <f t="shared" si="84"/>
        <v>0</v>
      </c>
      <c r="K293" s="39">
        <v>0</v>
      </c>
      <c r="L293" s="126"/>
      <c r="M293" s="40">
        <v>2788562.58</v>
      </c>
      <c r="P293" s="139"/>
      <c r="Q293" t="s">
        <v>642</v>
      </c>
    </row>
    <row r="294" spans="1:17" x14ac:dyDescent="0.25">
      <c r="A294" s="90"/>
      <c r="B294" s="166" t="s">
        <v>556</v>
      </c>
      <c r="C294" s="166"/>
      <c r="D294" s="24" t="s">
        <v>557</v>
      </c>
      <c r="E294" s="93">
        <f>SUM(E295)</f>
        <v>0</v>
      </c>
      <c r="F294" s="93"/>
      <c r="G294" s="93">
        <f>SUM(G295)</f>
        <v>0</v>
      </c>
      <c r="H294" s="93"/>
      <c r="I294" s="108">
        <f t="shared" si="84"/>
        <v>0</v>
      </c>
      <c r="J294" s="108">
        <f t="shared" si="84"/>
        <v>0</v>
      </c>
      <c r="K294" s="93">
        <f t="shared" ref="K294:M294" si="85">SUM(K295)</f>
        <v>0</v>
      </c>
      <c r="L294" s="132">
        <f t="shared" si="85"/>
        <v>0</v>
      </c>
      <c r="M294" s="94">
        <f t="shared" si="85"/>
        <v>0</v>
      </c>
      <c r="P294" s="139"/>
    </row>
    <row r="295" spans="1:17" x14ac:dyDescent="0.25">
      <c r="A295" s="43"/>
      <c r="B295" s="140"/>
      <c r="C295" s="141" t="s">
        <v>558</v>
      </c>
      <c r="D295" s="38" t="s">
        <v>559</v>
      </c>
      <c r="E295" s="39"/>
      <c r="F295" s="39"/>
      <c r="G295" s="39"/>
      <c r="H295" s="39"/>
      <c r="I295" s="39">
        <f t="shared" si="84"/>
        <v>0</v>
      </c>
      <c r="J295" s="39">
        <f t="shared" si="84"/>
        <v>0</v>
      </c>
      <c r="K295" s="39"/>
      <c r="L295" s="126">
        <f t="shared" ref="L295:L296" si="86">J295-K295</f>
        <v>0</v>
      </c>
      <c r="M295" s="40"/>
      <c r="P295" s="139"/>
    </row>
    <row r="296" spans="1:17" x14ac:dyDescent="0.25">
      <c r="A296" s="43"/>
      <c r="B296" s="166" t="s">
        <v>560</v>
      </c>
      <c r="C296" s="166"/>
      <c r="D296" s="44" t="s">
        <v>561</v>
      </c>
      <c r="E296" s="39">
        <v>1076000</v>
      </c>
      <c r="F296" s="39">
        <v>1075000</v>
      </c>
      <c r="G296" s="39">
        <v>1076000</v>
      </c>
      <c r="H296" s="39">
        <v>200000</v>
      </c>
      <c r="I296" s="39">
        <f t="shared" si="84"/>
        <v>197335.82</v>
      </c>
      <c r="J296" s="39">
        <f t="shared" si="84"/>
        <v>197335.82</v>
      </c>
      <c r="K296" s="39">
        <v>197335.82</v>
      </c>
      <c r="L296" s="126">
        <f t="shared" si="86"/>
        <v>0</v>
      </c>
      <c r="M296" s="40"/>
      <c r="P296" s="139"/>
    </row>
    <row r="297" spans="1:17" x14ac:dyDescent="0.25">
      <c r="A297" s="43" t="s">
        <v>562</v>
      </c>
      <c r="B297" s="36"/>
      <c r="C297" s="37"/>
      <c r="D297" s="44" t="s">
        <v>563</v>
      </c>
      <c r="E297" s="57">
        <f>E298</f>
        <v>0</v>
      </c>
      <c r="F297" s="57">
        <f>F298</f>
        <v>0</v>
      </c>
      <c r="G297" s="57">
        <f t="shared" ref="G297:M298" si="87">G298</f>
        <v>0</v>
      </c>
      <c r="H297" s="57">
        <f t="shared" si="87"/>
        <v>0</v>
      </c>
      <c r="I297" s="57">
        <f t="shared" si="87"/>
        <v>0</v>
      </c>
      <c r="J297" s="57">
        <f t="shared" si="87"/>
        <v>0</v>
      </c>
      <c r="K297" s="57">
        <f t="shared" si="87"/>
        <v>0</v>
      </c>
      <c r="L297" s="128">
        <f t="shared" si="87"/>
        <v>0</v>
      </c>
      <c r="M297" s="58">
        <f t="shared" si="87"/>
        <v>0</v>
      </c>
      <c r="P297" s="139"/>
    </row>
    <row r="298" spans="1:17" x14ac:dyDescent="0.25">
      <c r="A298" s="90"/>
      <c r="B298" s="186" t="s">
        <v>564</v>
      </c>
      <c r="C298" s="186"/>
      <c r="D298" s="24" t="s">
        <v>565</v>
      </c>
      <c r="E298" s="57">
        <f>E299</f>
        <v>0</v>
      </c>
      <c r="F298" s="57">
        <f>F299</f>
        <v>0</v>
      </c>
      <c r="G298" s="57">
        <f t="shared" si="87"/>
        <v>0</v>
      </c>
      <c r="H298" s="57">
        <f t="shared" si="87"/>
        <v>0</v>
      </c>
      <c r="I298" s="57">
        <f t="shared" si="87"/>
        <v>0</v>
      </c>
      <c r="J298" s="57">
        <f t="shared" si="87"/>
        <v>0</v>
      </c>
      <c r="K298" s="57">
        <f t="shared" si="87"/>
        <v>0</v>
      </c>
      <c r="L298" s="128">
        <f t="shared" si="87"/>
        <v>0</v>
      </c>
      <c r="M298" s="58">
        <f t="shared" si="87"/>
        <v>0</v>
      </c>
      <c r="P298" s="139"/>
    </row>
    <row r="299" spans="1:17" x14ac:dyDescent="0.25">
      <c r="A299" s="90"/>
      <c r="B299" s="140"/>
      <c r="C299" s="37" t="s">
        <v>566</v>
      </c>
      <c r="D299" s="38" t="s">
        <v>567</v>
      </c>
      <c r="E299" s="39"/>
      <c r="F299" s="39"/>
      <c r="G299" s="39"/>
      <c r="H299" s="39"/>
      <c r="I299" s="39"/>
      <c r="J299" s="39"/>
      <c r="K299" s="39"/>
      <c r="L299" s="126">
        <f t="shared" ref="L299:L301" si="88">J299-K299</f>
        <v>0</v>
      </c>
      <c r="M299" s="40"/>
      <c r="P299" s="139"/>
    </row>
    <row r="300" spans="1:17" x14ac:dyDescent="0.25">
      <c r="A300" s="173" t="s">
        <v>568</v>
      </c>
      <c r="B300" s="183"/>
      <c r="C300" s="183"/>
      <c r="D300" s="44" t="s">
        <v>569</v>
      </c>
      <c r="E300" s="39"/>
      <c r="F300" s="39"/>
      <c r="G300" s="39"/>
      <c r="H300" s="39"/>
      <c r="I300" s="39"/>
      <c r="J300" s="39"/>
      <c r="K300" s="39"/>
      <c r="L300" s="126">
        <f t="shared" si="88"/>
        <v>0</v>
      </c>
      <c r="M300" s="40"/>
      <c r="P300" s="139"/>
    </row>
    <row r="301" spans="1:17" x14ac:dyDescent="0.25">
      <c r="A301" s="43" t="s">
        <v>570</v>
      </c>
      <c r="B301" s="140"/>
      <c r="C301" s="141"/>
      <c r="D301" s="44" t="s">
        <v>571</v>
      </c>
      <c r="E301" s="39"/>
      <c r="F301" s="39"/>
      <c r="G301" s="39"/>
      <c r="H301" s="39"/>
      <c r="I301" s="39"/>
      <c r="J301" s="39"/>
      <c r="K301" s="39"/>
      <c r="L301" s="126">
        <f t="shared" si="88"/>
        <v>0</v>
      </c>
      <c r="M301" s="40"/>
      <c r="P301" s="139"/>
    </row>
    <row r="302" spans="1:17" x14ac:dyDescent="0.25">
      <c r="A302" s="43" t="s">
        <v>572</v>
      </c>
      <c r="B302" s="140"/>
      <c r="C302" s="140"/>
      <c r="D302" s="44" t="s">
        <v>573</v>
      </c>
      <c r="E302" s="57">
        <f>SUM(E303:E311)</f>
        <v>0</v>
      </c>
      <c r="F302" s="57">
        <f>SUM(F303:F311)</f>
        <v>0</v>
      </c>
      <c r="G302" s="57">
        <f t="shared" ref="G302:M302" si="89">SUM(G303:G311)</f>
        <v>0</v>
      </c>
      <c r="H302" s="57">
        <f t="shared" si="89"/>
        <v>0</v>
      </c>
      <c r="I302" s="57">
        <f t="shared" si="89"/>
        <v>0</v>
      </c>
      <c r="J302" s="57">
        <f t="shared" si="89"/>
        <v>0</v>
      </c>
      <c r="K302" s="57">
        <f t="shared" si="89"/>
        <v>0</v>
      </c>
      <c r="L302" s="128">
        <f t="shared" si="89"/>
        <v>0</v>
      </c>
      <c r="M302" s="58">
        <f t="shared" si="89"/>
        <v>0</v>
      </c>
      <c r="P302" s="139"/>
    </row>
    <row r="303" spans="1:17" x14ac:dyDescent="0.25">
      <c r="A303" s="41"/>
      <c r="B303" s="181" t="s">
        <v>574</v>
      </c>
      <c r="C303" s="181"/>
      <c r="D303" s="44" t="s">
        <v>575</v>
      </c>
      <c r="E303" s="39"/>
      <c r="F303" s="39"/>
      <c r="G303" s="39"/>
      <c r="H303" s="39"/>
      <c r="I303" s="39"/>
      <c r="J303" s="39"/>
      <c r="K303" s="39"/>
      <c r="L303" s="126">
        <f t="shared" ref="L303:L311" si="90">J303-K303</f>
        <v>0</v>
      </c>
      <c r="M303" s="40"/>
      <c r="P303" s="139"/>
    </row>
    <row r="304" spans="1:17" x14ac:dyDescent="0.25">
      <c r="A304" s="41"/>
      <c r="B304" s="181" t="s">
        <v>576</v>
      </c>
      <c r="C304" s="181"/>
      <c r="D304" s="44" t="s">
        <v>577</v>
      </c>
      <c r="E304" s="39"/>
      <c r="F304" s="39"/>
      <c r="G304" s="39"/>
      <c r="H304" s="39"/>
      <c r="I304" s="39"/>
      <c r="J304" s="39"/>
      <c r="K304" s="39"/>
      <c r="L304" s="126">
        <f t="shared" si="90"/>
        <v>0</v>
      </c>
      <c r="M304" s="40"/>
      <c r="P304" s="139"/>
    </row>
    <row r="305" spans="1:16" x14ac:dyDescent="0.25">
      <c r="A305" s="41"/>
      <c r="B305" s="182" t="s">
        <v>578</v>
      </c>
      <c r="C305" s="182"/>
      <c r="D305" s="44" t="s">
        <v>579</v>
      </c>
      <c r="E305" s="39"/>
      <c r="F305" s="39"/>
      <c r="G305" s="39"/>
      <c r="H305" s="39"/>
      <c r="I305" s="39"/>
      <c r="J305" s="39"/>
      <c r="K305" s="39"/>
      <c r="L305" s="126">
        <f t="shared" si="90"/>
        <v>0</v>
      </c>
      <c r="M305" s="40"/>
      <c r="P305" s="139"/>
    </row>
    <row r="306" spans="1:16" x14ac:dyDescent="0.25">
      <c r="A306" s="41"/>
      <c r="B306" s="181" t="s">
        <v>580</v>
      </c>
      <c r="C306" s="181"/>
      <c r="D306" s="44" t="s">
        <v>581</v>
      </c>
      <c r="E306" s="39"/>
      <c r="F306" s="39"/>
      <c r="G306" s="39"/>
      <c r="H306" s="39"/>
      <c r="I306" s="39"/>
      <c r="J306" s="39"/>
      <c r="K306" s="39"/>
      <c r="L306" s="126">
        <f t="shared" si="90"/>
        <v>0</v>
      </c>
      <c r="M306" s="40"/>
      <c r="P306" s="139"/>
    </row>
    <row r="307" spans="1:16" x14ac:dyDescent="0.25">
      <c r="A307" s="43"/>
      <c r="B307" s="181" t="s">
        <v>582</v>
      </c>
      <c r="C307" s="181"/>
      <c r="D307" s="44" t="s">
        <v>583</v>
      </c>
      <c r="E307" s="39"/>
      <c r="F307" s="39"/>
      <c r="G307" s="39"/>
      <c r="H307" s="39"/>
      <c r="I307" s="39"/>
      <c r="J307" s="39"/>
      <c r="K307" s="39"/>
      <c r="L307" s="126">
        <f t="shared" si="90"/>
        <v>0</v>
      </c>
      <c r="M307" s="40"/>
      <c r="P307" s="139"/>
    </row>
    <row r="308" spans="1:16" x14ac:dyDescent="0.25">
      <c r="A308" s="35"/>
      <c r="B308" s="181" t="s">
        <v>584</v>
      </c>
      <c r="C308" s="181"/>
      <c r="D308" s="44" t="s">
        <v>585</v>
      </c>
      <c r="E308" s="39"/>
      <c r="F308" s="39"/>
      <c r="G308" s="39"/>
      <c r="H308" s="39"/>
      <c r="I308" s="39"/>
      <c r="J308" s="39"/>
      <c r="K308" s="39"/>
      <c r="L308" s="126">
        <f t="shared" si="90"/>
        <v>0</v>
      </c>
      <c r="M308" s="40"/>
      <c r="P308" s="139"/>
    </row>
    <row r="309" spans="1:16" x14ac:dyDescent="0.25">
      <c r="A309" s="35"/>
      <c r="B309" s="181" t="s">
        <v>586</v>
      </c>
      <c r="C309" s="181"/>
      <c r="D309" s="44" t="s">
        <v>587</v>
      </c>
      <c r="E309" s="39"/>
      <c r="F309" s="39"/>
      <c r="G309" s="39"/>
      <c r="H309" s="39"/>
      <c r="I309" s="39"/>
      <c r="J309" s="39"/>
      <c r="K309" s="39"/>
      <c r="L309" s="126">
        <f t="shared" si="90"/>
        <v>0</v>
      </c>
      <c r="M309" s="40"/>
      <c r="P309" s="139"/>
    </row>
    <row r="310" spans="1:16" x14ac:dyDescent="0.25">
      <c r="A310" s="41"/>
      <c r="B310" s="181" t="s">
        <v>588</v>
      </c>
      <c r="C310" s="181"/>
      <c r="D310" s="44" t="s">
        <v>589</v>
      </c>
      <c r="E310" s="39"/>
      <c r="F310" s="39"/>
      <c r="G310" s="39"/>
      <c r="H310" s="39"/>
      <c r="I310" s="39"/>
      <c r="J310" s="39"/>
      <c r="K310" s="39"/>
      <c r="L310" s="126">
        <f t="shared" si="90"/>
        <v>0</v>
      </c>
      <c r="M310" s="40"/>
      <c r="P310" s="139"/>
    </row>
    <row r="311" spans="1:16" x14ac:dyDescent="0.25">
      <c r="A311" s="41"/>
      <c r="B311" s="181" t="s">
        <v>590</v>
      </c>
      <c r="C311" s="181"/>
      <c r="D311" s="44" t="s">
        <v>591</v>
      </c>
      <c r="E311" s="39"/>
      <c r="F311" s="39"/>
      <c r="G311" s="39"/>
      <c r="H311" s="39"/>
      <c r="I311" s="39"/>
      <c r="J311" s="39"/>
      <c r="K311" s="39"/>
      <c r="L311" s="126">
        <f t="shared" si="90"/>
        <v>0</v>
      </c>
      <c r="M311" s="40"/>
      <c r="P311" s="139"/>
    </row>
    <row r="312" spans="1:16" x14ac:dyDescent="0.25">
      <c r="A312" s="32" t="s">
        <v>592</v>
      </c>
      <c r="B312" s="140"/>
      <c r="C312" s="140"/>
      <c r="D312" s="44" t="s">
        <v>593</v>
      </c>
      <c r="E312" s="80">
        <f>E313+E318</f>
        <v>0</v>
      </c>
      <c r="F312" s="80">
        <f>F313+F318</f>
        <v>0</v>
      </c>
      <c r="G312" s="80">
        <f t="shared" ref="G312:M312" si="91">G313+G318</f>
        <v>0</v>
      </c>
      <c r="H312" s="80">
        <f t="shared" si="91"/>
        <v>0</v>
      </c>
      <c r="I312" s="80">
        <f t="shared" si="91"/>
        <v>0</v>
      </c>
      <c r="J312" s="80">
        <f t="shared" si="91"/>
        <v>0</v>
      </c>
      <c r="K312" s="80">
        <f t="shared" si="91"/>
        <v>0</v>
      </c>
      <c r="L312" s="131">
        <f t="shared" si="91"/>
        <v>0</v>
      </c>
      <c r="M312" s="81">
        <f t="shared" si="91"/>
        <v>0</v>
      </c>
      <c r="P312" s="139"/>
    </row>
    <row r="313" spans="1:16" x14ac:dyDescent="0.25">
      <c r="A313" s="43"/>
      <c r="B313" s="36" t="s">
        <v>594</v>
      </c>
      <c r="C313" s="36"/>
      <c r="D313" s="44" t="s">
        <v>595</v>
      </c>
      <c r="E313" s="80">
        <f>SUM(E314:E317)</f>
        <v>0</v>
      </c>
      <c r="F313" s="80">
        <f>SUM(F314:F317)</f>
        <v>0</v>
      </c>
      <c r="G313" s="80">
        <f t="shared" ref="G313:M313" si="92">SUM(G314:G317)</f>
        <v>0</v>
      </c>
      <c r="H313" s="80">
        <f t="shared" si="92"/>
        <v>0</v>
      </c>
      <c r="I313" s="80">
        <f t="shared" si="92"/>
        <v>0</v>
      </c>
      <c r="J313" s="80">
        <f t="shared" si="92"/>
        <v>0</v>
      </c>
      <c r="K313" s="80">
        <f t="shared" si="92"/>
        <v>0</v>
      </c>
      <c r="L313" s="131">
        <f t="shared" si="92"/>
        <v>0</v>
      </c>
      <c r="M313" s="81">
        <f t="shared" si="92"/>
        <v>0</v>
      </c>
      <c r="P313" s="139"/>
    </row>
    <row r="314" spans="1:16" x14ac:dyDescent="0.25">
      <c r="A314" s="43"/>
      <c r="B314" s="140"/>
      <c r="C314" s="37" t="s">
        <v>596</v>
      </c>
      <c r="D314" s="38" t="s">
        <v>597</v>
      </c>
      <c r="E314" s="39"/>
      <c r="F314" s="39"/>
      <c r="G314" s="39"/>
      <c r="H314" s="39"/>
      <c r="I314" s="39"/>
      <c r="J314" s="39"/>
      <c r="K314" s="39"/>
      <c r="L314" s="126">
        <f t="shared" ref="L314:L317" si="93">J314-K314</f>
        <v>0</v>
      </c>
      <c r="M314" s="40"/>
      <c r="P314" s="139"/>
    </row>
    <row r="315" spans="1:16" x14ac:dyDescent="0.25">
      <c r="A315" s="43"/>
      <c r="B315" s="140"/>
      <c r="C315" s="37" t="s">
        <v>598</v>
      </c>
      <c r="D315" s="38" t="s">
        <v>599</v>
      </c>
      <c r="E315" s="39"/>
      <c r="F315" s="39"/>
      <c r="G315" s="39"/>
      <c r="H315" s="39"/>
      <c r="I315" s="39"/>
      <c r="J315" s="39"/>
      <c r="K315" s="39"/>
      <c r="L315" s="126">
        <f t="shared" si="93"/>
        <v>0</v>
      </c>
      <c r="M315" s="40"/>
      <c r="P315" s="139"/>
    </row>
    <row r="316" spans="1:16" x14ac:dyDescent="0.25">
      <c r="A316" s="43"/>
      <c r="B316" s="140"/>
      <c r="C316" s="37" t="s">
        <v>600</v>
      </c>
      <c r="D316" s="38" t="s">
        <v>601</v>
      </c>
      <c r="E316" s="39"/>
      <c r="F316" s="39"/>
      <c r="G316" s="39"/>
      <c r="H316" s="39"/>
      <c r="I316" s="39"/>
      <c r="J316" s="39"/>
      <c r="K316" s="39"/>
      <c r="L316" s="126">
        <f t="shared" si="93"/>
        <v>0</v>
      </c>
      <c r="M316" s="40"/>
      <c r="P316" s="139"/>
    </row>
    <row r="317" spans="1:16" x14ac:dyDescent="0.25">
      <c r="A317" s="43"/>
      <c r="B317" s="140"/>
      <c r="C317" s="37" t="s">
        <v>602</v>
      </c>
      <c r="D317" s="38" t="s">
        <v>603</v>
      </c>
      <c r="E317" s="39"/>
      <c r="F317" s="39"/>
      <c r="G317" s="39"/>
      <c r="H317" s="39"/>
      <c r="I317" s="39"/>
      <c r="J317" s="39"/>
      <c r="K317" s="39"/>
      <c r="L317" s="126">
        <f t="shared" si="93"/>
        <v>0</v>
      </c>
      <c r="M317" s="40"/>
      <c r="P317" s="139"/>
    </row>
    <row r="318" spans="1:16" x14ac:dyDescent="0.25">
      <c r="A318" s="43"/>
      <c r="B318" s="36" t="s">
        <v>604</v>
      </c>
      <c r="C318" s="36"/>
      <c r="D318" s="44" t="s">
        <v>605</v>
      </c>
      <c r="E318" s="80">
        <f>SUM(E319:E321)</f>
        <v>0</v>
      </c>
      <c r="F318" s="80">
        <f>SUM(F319:F321)</f>
        <v>0</v>
      </c>
      <c r="G318" s="80">
        <f t="shared" ref="G318:M318" si="94">SUM(G319:G321)</f>
        <v>0</v>
      </c>
      <c r="H318" s="80">
        <f t="shared" si="94"/>
        <v>0</v>
      </c>
      <c r="I318" s="80">
        <f t="shared" si="94"/>
        <v>0</v>
      </c>
      <c r="J318" s="80">
        <f t="shared" si="94"/>
        <v>0</v>
      </c>
      <c r="K318" s="80">
        <f t="shared" si="94"/>
        <v>0</v>
      </c>
      <c r="L318" s="131">
        <f t="shared" si="94"/>
        <v>0</v>
      </c>
      <c r="M318" s="81">
        <f t="shared" si="94"/>
        <v>0</v>
      </c>
      <c r="P318" s="139"/>
    </row>
    <row r="319" spans="1:16" x14ac:dyDescent="0.25">
      <c r="A319" s="43"/>
      <c r="B319" s="140"/>
      <c r="C319" s="37" t="s">
        <v>606</v>
      </c>
      <c r="D319" s="38" t="s">
        <v>607</v>
      </c>
      <c r="E319" s="39"/>
      <c r="F319" s="39"/>
      <c r="G319" s="39"/>
      <c r="H319" s="39"/>
      <c r="I319" s="39"/>
      <c r="J319" s="39"/>
      <c r="K319" s="39"/>
      <c r="L319" s="126">
        <f t="shared" ref="L319:L321" si="95">J319-K319</f>
        <v>0</v>
      </c>
      <c r="M319" s="40"/>
      <c r="P319" s="139"/>
    </row>
    <row r="320" spans="1:16" x14ac:dyDescent="0.25">
      <c r="A320" s="43"/>
      <c r="B320" s="140"/>
      <c r="C320" s="37" t="s">
        <v>608</v>
      </c>
      <c r="D320" s="38" t="s">
        <v>609</v>
      </c>
      <c r="E320" s="39"/>
      <c r="F320" s="39"/>
      <c r="G320" s="39"/>
      <c r="H320" s="39"/>
      <c r="I320" s="39"/>
      <c r="J320" s="39"/>
      <c r="K320" s="39"/>
      <c r="L320" s="126">
        <f t="shared" si="95"/>
        <v>0</v>
      </c>
      <c r="M320" s="40"/>
      <c r="P320" s="139"/>
    </row>
    <row r="321" spans="1:16" x14ac:dyDescent="0.25">
      <c r="A321" s="43"/>
      <c r="B321" s="140"/>
      <c r="C321" s="37" t="s">
        <v>610</v>
      </c>
      <c r="D321" s="38" t="s">
        <v>611</v>
      </c>
      <c r="E321" s="39"/>
      <c r="F321" s="39"/>
      <c r="G321" s="39"/>
      <c r="H321" s="39"/>
      <c r="I321" s="39"/>
      <c r="J321" s="39"/>
      <c r="K321" s="39"/>
      <c r="L321" s="126">
        <f t="shared" si="95"/>
        <v>0</v>
      </c>
      <c r="M321" s="40"/>
      <c r="P321" s="139"/>
    </row>
    <row r="322" spans="1:16" x14ac:dyDescent="0.25">
      <c r="A322" s="43"/>
      <c r="B322" s="140"/>
      <c r="C322" s="37"/>
      <c r="D322" s="38"/>
      <c r="E322" s="95"/>
      <c r="F322" s="95"/>
      <c r="G322" s="95"/>
      <c r="H322" s="95"/>
      <c r="I322" s="96"/>
      <c r="J322" s="97"/>
      <c r="K322" s="98"/>
      <c r="L322" s="133"/>
      <c r="M322" s="99"/>
      <c r="P322" s="139"/>
    </row>
    <row r="323" spans="1:16" ht="18" customHeight="1" x14ac:dyDescent="0.25">
      <c r="A323" s="32" t="s">
        <v>612</v>
      </c>
      <c r="B323" s="165" t="s">
        <v>613</v>
      </c>
      <c r="C323" s="183"/>
      <c r="D323" s="24"/>
      <c r="E323" s="100">
        <f t="shared" ref="E323:J323" si="96">E324+E327+E332+E341+E343</f>
        <v>0</v>
      </c>
      <c r="F323" s="100">
        <f t="shared" si="96"/>
        <v>0</v>
      </c>
      <c r="G323" s="100">
        <f t="shared" si="96"/>
        <v>0</v>
      </c>
      <c r="H323" s="100">
        <f t="shared" si="96"/>
        <v>0</v>
      </c>
      <c r="I323" s="100">
        <f t="shared" si="96"/>
        <v>0</v>
      </c>
      <c r="J323" s="100">
        <f t="shared" si="96"/>
        <v>0</v>
      </c>
      <c r="K323" s="100">
        <f>K324+K327+K332+K341+K343+K350</f>
        <v>0</v>
      </c>
      <c r="L323" s="127">
        <f>L324+L327+L332+L341+L343</f>
        <v>0</v>
      </c>
      <c r="M323" s="99">
        <f>M324+M327+M332+M341+M343</f>
        <v>0</v>
      </c>
      <c r="P323" s="139"/>
    </row>
    <row r="324" spans="1:16" x14ac:dyDescent="0.25">
      <c r="A324" s="32" t="s">
        <v>95</v>
      </c>
      <c r="B324" s="36"/>
      <c r="C324" s="50"/>
      <c r="D324" s="44" t="s">
        <v>96</v>
      </c>
      <c r="E324" s="46">
        <f>E325</f>
        <v>0</v>
      </c>
      <c r="F324" s="46">
        <f t="shared" ref="F324:M325" si="97">F325</f>
        <v>0</v>
      </c>
      <c r="G324" s="46">
        <f t="shared" si="97"/>
        <v>0</v>
      </c>
      <c r="H324" s="46">
        <f t="shared" si="97"/>
        <v>0</v>
      </c>
      <c r="I324" s="46">
        <f t="shared" si="97"/>
        <v>0</v>
      </c>
      <c r="J324" s="46">
        <f t="shared" si="97"/>
        <v>0</v>
      </c>
      <c r="K324" s="46">
        <f t="shared" si="97"/>
        <v>0</v>
      </c>
      <c r="L324" s="127">
        <f t="shared" si="97"/>
        <v>0</v>
      </c>
      <c r="M324" s="47">
        <f t="shared" si="97"/>
        <v>0</v>
      </c>
      <c r="P324" s="139"/>
    </row>
    <row r="325" spans="1:16" x14ac:dyDescent="0.25">
      <c r="A325" s="33"/>
      <c r="B325" s="140" t="s">
        <v>189</v>
      </c>
      <c r="C325" s="36"/>
      <c r="D325" s="44" t="s">
        <v>190</v>
      </c>
      <c r="E325" s="46">
        <f>E326</f>
        <v>0</v>
      </c>
      <c r="F325" s="46">
        <f t="shared" si="97"/>
        <v>0</v>
      </c>
      <c r="G325" s="46">
        <f t="shared" si="97"/>
        <v>0</v>
      </c>
      <c r="H325" s="46">
        <f t="shared" si="97"/>
        <v>0</v>
      </c>
      <c r="I325" s="46">
        <f t="shared" si="97"/>
        <v>0</v>
      </c>
      <c r="J325" s="46">
        <f t="shared" si="97"/>
        <v>0</v>
      </c>
      <c r="K325" s="46">
        <f t="shared" si="97"/>
        <v>0</v>
      </c>
      <c r="L325" s="127">
        <f t="shared" si="97"/>
        <v>0</v>
      </c>
      <c r="M325" s="47">
        <f t="shared" si="97"/>
        <v>0</v>
      </c>
      <c r="P325" s="139"/>
    </row>
    <row r="326" spans="1:16" x14ac:dyDescent="0.25">
      <c r="A326" s="41"/>
      <c r="B326" s="140"/>
      <c r="C326" s="141" t="s">
        <v>614</v>
      </c>
      <c r="D326" s="38" t="s">
        <v>208</v>
      </c>
      <c r="E326" s="39"/>
      <c r="F326" s="39"/>
      <c r="G326" s="39"/>
      <c r="H326" s="39"/>
      <c r="I326" s="39">
        <f>J326</f>
        <v>0</v>
      </c>
      <c r="J326" s="39">
        <f>K326</f>
        <v>0</v>
      </c>
      <c r="K326" s="39"/>
      <c r="L326" s="126"/>
      <c r="M326" s="40"/>
      <c r="P326" s="139"/>
    </row>
    <row r="327" spans="1:16" x14ac:dyDescent="0.25">
      <c r="A327" s="173" t="s">
        <v>615</v>
      </c>
      <c r="B327" s="164"/>
      <c r="C327" s="164"/>
      <c r="D327" s="44" t="s">
        <v>429</v>
      </c>
      <c r="E327" s="57">
        <f>E328</f>
        <v>0</v>
      </c>
      <c r="F327" s="57">
        <f t="shared" ref="F327:M327" si="98">F328</f>
        <v>0</v>
      </c>
      <c r="G327" s="57">
        <f t="shared" si="98"/>
        <v>0</v>
      </c>
      <c r="H327" s="57">
        <f t="shared" si="98"/>
        <v>0</v>
      </c>
      <c r="I327" s="57">
        <f t="shared" si="98"/>
        <v>0</v>
      </c>
      <c r="J327" s="57">
        <f t="shared" si="98"/>
        <v>0</v>
      </c>
      <c r="K327" s="57">
        <f t="shared" si="98"/>
        <v>0</v>
      </c>
      <c r="L327" s="128">
        <f t="shared" si="98"/>
        <v>0</v>
      </c>
      <c r="M327" s="58">
        <f t="shared" si="98"/>
        <v>0</v>
      </c>
      <c r="P327" s="139"/>
    </row>
    <row r="328" spans="1:16" x14ac:dyDescent="0.25">
      <c r="A328" s="43"/>
      <c r="B328" s="166" t="s">
        <v>616</v>
      </c>
      <c r="C328" s="166"/>
      <c r="D328" s="44" t="s">
        <v>431</v>
      </c>
      <c r="E328" s="57">
        <f>SUM(E329:E331)</f>
        <v>0</v>
      </c>
      <c r="F328" s="57">
        <f t="shared" ref="F328:H328" si="99">SUM(F329:F331)</f>
        <v>0</v>
      </c>
      <c r="G328" s="57">
        <f t="shared" si="99"/>
        <v>0</v>
      </c>
      <c r="H328" s="57">
        <f t="shared" si="99"/>
        <v>0</v>
      </c>
      <c r="I328" s="57">
        <f>SUM(I329:I331)</f>
        <v>0</v>
      </c>
      <c r="J328" s="57">
        <f>SUM(J329:J331)</f>
        <v>0</v>
      </c>
      <c r="K328" s="57">
        <f>SUM(K329:K331)</f>
        <v>0</v>
      </c>
      <c r="L328" s="128">
        <f t="shared" ref="L328:M328" si="100">SUM(L329:L331)</f>
        <v>0</v>
      </c>
      <c r="M328" s="58">
        <f t="shared" si="100"/>
        <v>0</v>
      </c>
      <c r="P328" s="139"/>
    </row>
    <row r="329" spans="1:16" x14ac:dyDescent="0.25">
      <c r="A329" s="32"/>
      <c r="B329" s="74"/>
      <c r="C329" s="75" t="s">
        <v>432</v>
      </c>
      <c r="D329" s="76" t="s">
        <v>433</v>
      </c>
      <c r="E329" s="39"/>
      <c r="F329" s="39"/>
      <c r="G329" s="39"/>
      <c r="H329" s="39"/>
      <c r="I329" s="39"/>
      <c r="J329" s="39"/>
      <c r="K329" s="39"/>
      <c r="L329" s="126">
        <f t="shared" ref="L329:L331" si="101">J329-K329</f>
        <v>0</v>
      </c>
      <c r="M329" s="40"/>
      <c r="P329" s="139"/>
    </row>
    <row r="330" spans="1:16" x14ac:dyDescent="0.25">
      <c r="A330" s="32"/>
      <c r="B330" s="74"/>
      <c r="C330" s="75" t="s">
        <v>434</v>
      </c>
      <c r="D330" s="76" t="s">
        <v>435</v>
      </c>
      <c r="E330" s="39"/>
      <c r="F330" s="39"/>
      <c r="G330" s="39"/>
      <c r="H330" s="39"/>
      <c r="I330" s="39"/>
      <c r="J330" s="39"/>
      <c r="K330" s="39"/>
      <c r="L330" s="126">
        <f t="shared" si="101"/>
        <v>0</v>
      </c>
      <c r="M330" s="40"/>
      <c r="P330" s="139"/>
    </row>
    <row r="331" spans="1:16" x14ac:dyDescent="0.25">
      <c r="A331" s="32"/>
      <c r="B331" s="74"/>
      <c r="C331" s="75" t="s">
        <v>436</v>
      </c>
      <c r="D331" s="76" t="s">
        <v>437</v>
      </c>
      <c r="E331" s="39"/>
      <c r="F331" s="39"/>
      <c r="G331" s="39"/>
      <c r="H331" s="39"/>
      <c r="I331" s="39"/>
      <c r="J331" s="39"/>
      <c r="K331" s="39"/>
      <c r="L331" s="126">
        <f t="shared" si="101"/>
        <v>0</v>
      </c>
      <c r="M331" s="40"/>
      <c r="P331" s="139"/>
    </row>
    <row r="332" spans="1:16" ht="26.25" customHeight="1" x14ac:dyDescent="0.25">
      <c r="A332" s="179" t="s">
        <v>617</v>
      </c>
      <c r="B332" s="163"/>
      <c r="C332" s="163"/>
      <c r="D332" s="24">
        <v>58</v>
      </c>
      <c r="E332" s="101">
        <f>E337+E333</f>
        <v>0</v>
      </c>
      <c r="F332" s="101">
        <f t="shared" ref="F332:G332" si="102">F337+F333</f>
        <v>0</v>
      </c>
      <c r="G332" s="101">
        <f t="shared" si="102"/>
        <v>0</v>
      </c>
      <c r="H332" s="101">
        <f t="shared" ref="H332:M332" si="103">H337</f>
        <v>0</v>
      </c>
      <c r="I332" s="101">
        <f t="shared" si="103"/>
        <v>0</v>
      </c>
      <c r="J332" s="101">
        <f>J337</f>
        <v>0</v>
      </c>
      <c r="K332" s="101">
        <f t="shared" si="103"/>
        <v>0</v>
      </c>
      <c r="L332" s="134">
        <f t="shared" si="103"/>
        <v>0</v>
      </c>
      <c r="M332" s="102">
        <f t="shared" si="103"/>
        <v>0</v>
      </c>
      <c r="P332" s="139"/>
    </row>
    <row r="333" spans="1:16" x14ac:dyDescent="0.25">
      <c r="A333" s="32"/>
      <c r="B333" s="163" t="s">
        <v>643</v>
      </c>
      <c r="C333" s="163"/>
      <c r="D333" s="24">
        <v>58.01</v>
      </c>
      <c r="E333" s="46">
        <f>SUM(E334:E336)</f>
        <v>0</v>
      </c>
      <c r="F333" s="46">
        <f t="shared" ref="F333:M333" si="104">SUM(F334:F336)</f>
        <v>0</v>
      </c>
      <c r="G333" s="46">
        <f t="shared" si="104"/>
        <v>0</v>
      </c>
      <c r="H333" s="46">
        <f t="shared" si="104"/>
        <v>0</v>
      </c>
      <c r="I333" s="46">
        <f t="shared" si="104"/>
        <v>0</v>
      </c>
      <c r="J333" s="46">
        <f t="shared" si="104"/>
        <v>0</v>
      </c>
      <c r="K333" s="46">
        <f t="shared" si="104"/>
        <v>0</v>
      </c>
      <c r="L333" s="46">
        <f t="shared" si="104"/>
        <v>0</v>
      </c>
      <c r="M333" s="46">
        <f t="shared" si="104"/>
        <v>0</v>
      </c>
      <c r="P333" s="139"/>
    </row>
    <row r="334" spans="1:16" x14ac:dyDescent="0.25">
      <c r="A334" s="32"/>
      <c r="B334" s="87"/>
      <c r="C334" s="78" t="s">
        <v>432</v>
      </c>
      <c r="D334" s="76" t="s">
        <v>464</v>
      </c>
      <c r="E334" s="39"/>
      <c r="F334" s="39"/>
      <c r="G334" s="39"/>
      <c r="H334" s="39">
        <v>0</v>
      </c>
      <c r="I334" s="39">
        <f>K334</f>
        <v>0</v>
      </c>
      <c r="J334" s="39"/>
      <c r="K334" s="39">
        <f>J334</f>
        <v>0</v>
      </c>
      <c r="L334" s="95">
        <f t="shared" ref="L334:L336" si="105">J334-K334</f>
        <v>0</v>
      </c>
      <c r="M334" s="40"/>
      <c r="P334" s="139"/>
    </row>
    <row r="335" spans="1:16" x14ac:dyDescent="0.25">
      <c r="A335" s="32"/>
      <c r="B335" s="87"/>
      <c r="C335" s="78" t="s">
        <v>441</v>
      </c>
      <c r="D335" s="76" t="s">
        <v>465</v>
      </c>
      <c r="E335" s="39"/>
      <c r="F335" s="39"/>
      <c r="G335" s="39"/>
      <c r="H335" s="39">
        <v>0</v>
      </c>
      <c r="I335" s="39">
        <f>K335</f>
        <v>0</v>
      </c>
      <c r="J335" s="39"/>
      <c r="K335" s="39"/>
      <c r="L335" s="95">
        <f t="shared" si="105"/>
        <v>0</v>
      </c>
      <c r="M335" s="40"/>
      <c r="P335" s="139"/>
    </row>
    <row r="336" spans="1:16" x14ac:dyDescent="0.25">
      <c r="A336" s="32"/>
      <c r="B336" s="87"/>
      <c r="C336" s="78" t="s">
        <v>443</v>
      </c>
      <c r="D336" s="76" t="s">
        <v>466</v>
      </c>
      <c r="E336" s="39"/>
      <c r="F336" s="39"/>
      <c r="G336" s="39"/>
      <c r="H336" s="39"/>
      <c r="I336" s="39"/>
      <c r="J336" s="39"/>
      <c r="K336" s="39"/>
      <c r="L336" s="95">
        <f t="shared" si="105"/>
        <v>0</v>
      </c>
      <c r="M336" s="40"/>
      <c r="P336" s="139"/>
    </row>
    <row r="337" spans="1:16" x14ac:dyDescent="0.25">
      <c r="A337" s="32"/>
      <c r="B337" s="163" t="s">
        <v>474</v>
      </c>
      <c r="C337" s="163"/>
      <c r="D337" s="24">
        <v>58.03</v>
      </c>
      <c r="E337" s="46">
        <f>SUM(E338:E340)</f>
        <v>0</v>
      </c>
      <c r="F337" s="46">
        <f t="shared" ref="F337:M337" si="106">SUM(F338:F340)</f>
        <v>0</v>
      </c>
      <c r="G337" s="46">
        <f t="shared" si="106"/>
        <v>0</v>
      </c>
      <c r="H337" s="46">
        <f t="shared" si="106"/>
        <v>0</v>
      </c>
      <c r="I337" s="46">
        <f t="shared" si="106"/>
        <v>0</v>
      </c>
      <c r="J337" s="46">
        <f t="shared" si="106"/>
        <v>0</v>
      </c>
      <c r="K337" s="46">
        <f t="shared" si="106"/>
        <v>0</v>
      </c>
      <c r="L337" s="127">
        <f t="shared" si="106"/>
        <v>0</v>
      </c>
      <c r="M337" s="47">
        <f t="shared" si="106"/>
        <v>0</v>
      </c>
      <c r="P337" s="139"/>
    </row>
    <row r="338" spans="1:16" x14ac:dyDescent="0.25">
      <c r="A338" s="32"/>
      <c r="B338" s="87"/>
      <c r="C338" s="78" t="s">
        <v>432</v>
      </c>
      <c r="D338" s="76" t="s">
        <v>475</v>
      </c>
      <c r="E338" s="39"/>
      <c r="F338" s="39">
        <v>0</v>
      </c>
      <c r="G338" s="39"/>
      <c r="H338" s="39"/>
      <c r="I338" s="39"/>
      <c r="J338" s="39"/>
      <c r="K338" s="39"/>
      <c r="L338" s="126"/>
      <c r="M338" s="40"/>
      <c r="P338" s="139"/>
    </row>
    <row r="339" spans="1:16" x14ac:dyDescent="0.25">
      <c r="A339" s="32"/>
      <c r="B339" s="87"/>
      <c r="C339" s="78" t="s">
        <v>441</v>
      </c>
      <c r="D339" s="76" t="s">
        <v>476</v>
      </c>
      <c r="E339" s="39"/>
      <c r="F339" s="39"/>
      <c r="G339" s="39"/>
      <c r="H339" s="39"/>
      <c r="I339" s="39"/>
      <c r="J339" s="39"/>
      <c r="K339" s="39"/>
      <c r="L339" s="126"/>
      <c r="M339" s="40"/>
      <c r="P339" s="139"/>
    </row>
    <row r="340" spans="1:16" x14ac:dyDescent="0.25">
      <c r="A340" s="32"/>
      <c r="B340" s="87"/>
      <c r="C340" s="78" t="s">
        <v>443</v>
      </c>
      <c r="D340" s="76" t="s">
        <v>477</v>
      </c>
      <c r="E340" s="39"/>
      <c r="F340" s="39"/>
      <c r="G340" s="39"/>
      <c r="H340" s="39"/>
      <c r="I340" s="39"/>
      <c r="J340" s="39"/>
      <c r="K340" s="39"/>
      <c r="L340" s="126">
        <f t="shared" ref="L340" si="107">J340-K340</f>
        <v>0</v>
      </c>
      <c r="M340" s="40"/>
      <c r="P340" s="139"/>
    </row>
    <row r="341" spans="1:16" x14ac:dyDescent="0.25">
      <c r="A341" s="173" t="s">
        <v>538</v>
      </c>
      <c r="B341" s="183"/>
      <c r="C341" s="183"/>
      <c r="D341" s="44" t="s">
        <v>539</v>
      </c>
      <c r="E341" s="26">
        <f>SUM(E342)</f>
        <v>0</v>
      </c>
      <c r="F341" s="26">
        <f t="shared" ref="F341:M341" si="108">SUM(F342)</f>
        <v>0</v>
      </c>
      <c r="G341" s="26">
        <f t="shared" si="108"/>
        <v>0</v>
      </c>
      <c r="H341" s="26">
        <f t="shared" si="108"/>
        <v>0</v>
      </c>
      <c r="I341" s="26">
        <f t="shared" si="108"/>
        <v>0</v>
      </c>
      <c r="J341" s="26">
        <f t="shared" si="108"/>
        <v>0</v>
      </c>
      <c r="K341" s="26">
        <f t="shared" si="108"/>
        <v>0</v>
      </c>
      <c r="L341" s="125">
        <f t="shared" si="108"/>
        <v>0</v>
      </c>
      <c r="M341" s="27">
        <f t="shared" si="108"/>
        <v>0</v>
      </c>
      <c r="P341" s="139"/>
    </row>
    <row r="342" spans="1:16" x14ac:dyDescent="0.25">
      <c r="A342" s="43"/>
      <c r="B342" s="164" t="s">
        <v>540</v>
      </c>
      <c r="C342" s="183"/>
      <c r="D342" s="44" t="s">
        <v>541</v>
      </c>
      <c r="E342" s="39"/>
      <c r="F342" s="39"/>
      <c r="G342" s="39"/>
      <c r="H342" s="39"/>
      <c r="I342" s="39"/>
      <c r="J342" s="39"/>
      <c r="K342" s="39"/>
      <c r="L342" s="126"/>
      <c r="M342" s="40"/>
      <c r="P342" s="139"/>
    </row>
    <row r="343" spans="1:16" x14ac:dyDescent="0.25">
      <c r="A343" s="43" t="s">
        <v>542</v>
      </c>
      <c r="B343" s="140"/>
      <c r="C343" s="37"/>
      <c r="D343" s="44" t="s">
        <v>543</v>
      </c>
      <c r="E343" s="57">
        <f>E344</f>
        <v>0</v>
      </c>
      <c r="F343" s="57">
        <f t="shared" ref="F343:M344" si="109">F344</f>
        <v>0</v>
      </c>
      <c r="G343" s="57">
        <f t="shared" si="109"/>
        <v>0</v>
      </c>
      <c r="H343" s="57">
        <f t="shared" si="109"/>
        <v>0</v>
      </c>
      <c r="I343" s="57">
        <f t="shared" si="109"/>
        <v>0</v>
      </c>
      <c r="J343" s="57">
        <f t="shared" si="109"/>
        <v>0</v>
      </c>
      <c r="K343" s="57">
        <f t="shared" si="109"/>
        <v>0</v>
      </c>
      <c r="L343" s="128">
        <f t="shared" si="109"/>
        <v>0</v>
      </c>
      <c r="M343" s="58">
        <f t="shared" si="109"/>
        <v>0</v>
      </c>
      <c r="P343" s="139"/>
    </row>
    <row r="344" spans="1:16" x14ac:dyDescent="0.25">
      <c r="A344" s="43" t="s">
        <v>544</v>
      </c>
      <c r="B344" s="140"/>
      <c r="C344" s="140"/>
      <c r="D344" s="44" t="s">
        <v>545</v>
      </c>
      <c r="E344" s="57">
        <f>E345</f>
        <v>0</v>
      </c>
      <c r="F344" s="57">
        <f t="shared" si="109"/>
        <v>0</v>
      </c>
      <c r="G344" s="57">
        <f t="shared" si="109"/>
        <v>0</v>
      </c>
      <c r="H344" s="57">
        <f t="shared" si="109"/>
        <v>0</v>
      </c>
      <c r="I344" s="57">
        <f t="shared" si="109"/>
        <v>0</v>
      </c>
      <c r="J344" s="57">
        <f t="shared" si="109"/>
        <v>0</v>
      </c>
      <c r="K344" s="57">
        <f t="shared" si="109"/>
        <v>0</v>
      </c>
      <c r="L344" s="128">
        <f t="shared" si="109"/>
        <v>0</v>
      </c>
      <c r="M344" s="58">
        <f t="shared" si="109"/>
        <v>0</v>
      </c>
      <c r="P344" s="139"/>
    </row>
    <row r="345" spans="1:16" x14ac:dyDescent="0.25">
      <c r="A345" s="35"/>
      <c r="B345" s="140" t="s">
        <v>546</v>
      </c>
      <c r="C345" s="141"/>
      <c r="D345" s="24" t="s">
        <v>547</v>
      </c>
      <c r="E345" s="57">
        <f>SUM(E346:E348)</f>
        <v>0</v>
      </c>
      <c r="F345" s="57">
        <f t="shared" ref="F345:M345" si="110">SUM(F346:F348)</f>
        <v>0</v>
      </c>
      <c r="G345" s="57">
        <f t="shared" si="110"/>
        <v>0</v>
      </c>
      <c r="H345" s="57">
        <f t="shared" si="110"/>
        <v>0</v>
      </c>
      <c r="I345" s="57">
        <f t="shared" si="110"/>
        <v>0</v>
      </c>
      <c r="J345" s="57">
        <f t="shared" si="110"/>
        <v>0</v>
      </c>
      <c r="K345" s="57">
        <f t="shared" si="110"/>
        <v>0</v>
      </c>
      <c r="L345" s="128">
        <f t="shared" si="110"/>
        <v>0</v>
      </c>
      <c r="M345" s="58">
        <f t="shared" si="110"/>
        <v>0</v>
      </c>
      <c r="P345" s="139"/>
    </row>
    <row r="346" spans="1:16" x14ac:dyDescent="0.25">
      <c r="A346" s="103"/>
      <c r="B346" s="104"/>
      <c r="C346" s="104" t="s">
        <v>548</v>
      </c>
      <c r="D346" s="76" t="s">
        <v>549</v>
      </c>
      <c r="E346" s="39"/>
      <c r="F346" s="39"/>
      <c r="G346" s="39"/>
      <c r="H346" s="39"/>
      <c r="I346" s="39">
        <f>J346</f>
        <v>0</v>
      </c>
      <c r="J346" s="39">
        <f>K346</f>
        <v>0</v>
      </c>
      <c r="K346" s="39"/>
      <c r="L346" s="126"/>
      <c r="M346" s="40"/>
      <c r="P346" s="139"/>
    </row>
    <row r="347" spans="1:16" x14ac:dyDescent="0.25">
      <c r="A347" s="103"/>
      <c r="B347" s="105"/>
      <c r="C347" s="106" t="s">
        <v>550</v>
      </c>
      <c r="D347" s="76" t="s">
        <v>551</v>
      </c>
      <c r="E347" s="39"/>
      <c r="F347" s="39"/>
      <c r="G347" s="39"/>
      <c r="H347" s="39"/>
      <c r="I347" s="39"/>
      <c r="J347" s="39"/>
      <c r="K347" s="39"/>
      <c r="L347" s="126">
        <f t="shared" ref="L347:L348" si="111">J347-K347</f>
        <v>0</v>
      </c>
      <c r="M347" s="40"/>
      <c r="P347" s="139"/>
    </row>
    <row r="348" spans="1:16" x14ac:dyDescent="0.25">
      <c r="A348" s="103"/>
      <c r="B348" s="104"/>
      <c r="C348" s="104" t="s">
        <v>618</v>
      </c>
      <c r="D348" s="76" t="s">
        <v>555</v>
      </c>
      <c r="E348" s="39"/>
      <c r="F348" s="39"/>
      <c r="G348" s="39"/>
      <c r="H348" s="39"/>
      <c r="I348" s="39"/>
      <c r="J348" s="39"/>
      <c r="K348" s="39"/>
      <c r="L348" s="126">
        <f t="shared" si="111"/>
        <v>0</v>
      </c>
      <c r="M348" s="40"/>
      <c r="P348" s="139"/>
    </row>
    <row r="349" spans="1:16" x14ac:dyDescent="0.25">
      <c r="A349" s="32"/>
      <c r="B349" s="107"/>
      <c r="C349" s="107"/>
      <c r="D349" s="24"/>
      <c r="E349" s="108"/>
      <c r="F349" s="108"/>
      <c r="G349" s="108"/>
      <c r="H349" s="108"/>
      <c r="I349" s="109"/>
      <c r="J349" s="109"/>
      <c r="K349" s="109"/>
      <c r="L349" s="135"/>
      <c r="M349" s="110"/>
      <c r="P349" s="139"/>
    </row>
    <row r="350" spans="1:16" x14ac:dyDescent="0.25">
      <c r="A350" s="184" t="s">
        <v>619</v>
      </c>
      <c r="B350" s="185"/>
      <c r="C350" s="185"/>
      <c r="D350" s="24"/>
      <c r="E350" s="46">
        <f>E351+E353</f>
        <v>0</v>
      </c>
      <c r="F350" s="46">
        <f t="shared" ref="F350:M350" si="112">F351+F353</f>
        <v>0</v>
      </c>
      <c r="G350" s="46">
        <f t="shared" si="112"/>
        <v>0</v>
      </c>
      <c r="H350" s="46">
        <f t="shared" si="112"/>
        <v>0</v>
      </c>
      <c r="I350" s="46">
        <f t="shared" si="112"/>
        <v>0</v>
      </c>
      <c r="J350" s="46">
        <f t="shared" si="112"/>
        <v>0</v>
      </c>
      <c r="K350" s="46">
        <f t="shared" si="112"/>
        <v>0</v>
      </c>
      <c r="L350" s="127">
        <f t="shared" si="112"/>
        <v>0</v>
      </c>
      <c r="M350" s="47">
        <f t="shared" si="112"/>
        <v>0</v>
      </c>
      <c r="P350" s="139"/>
    </row>
    <row r="351" spans="1:16" x14ac:dyDescent="0.25">
      <c r="A351" s="32" t="s">
        <v>95</v>
      </c>
      <c r="B351" s="36"/>
      <c r="C351" s="50"/>
      <c r="D351" s="44" t="s">
        <v>96</v>
      </c>
      <c r="E351" s="46">
        <f>E352</f>
        <v>0</v>
      </c>
      <c r="F351" s="46">
        <f t="shared" ref="F351:M351" si="113">F352</f>
        <v>0</v>
      </c>
      <c r="G351" s="46">
        <f t="shared" si="113"/>
        <v>0</v>
      </c>
      <c r="H351" s="46">
        <f t="shared" si="113"/>
        <v>0</v>
      </c>
      <c r="I351" s="46">
        <f t="shared" si="113"/>
        <v>0</v>
      </c>
      <c r="J351" s="46">
        <f t="shared" si="113"/>
        <v>0</v>
      </c>
      <c r="K351" s="46">
        <f t="shared" si="113"/>
        <v>0</v>
      </c>
      <c r="L351" s="127">
        <f t="shared" si="113"/>
        <v>0</v>
      </c>
      <c r="M351" s="47">
        <f t="shared" si="113"/>
        <v>0</v>
      </c>
      <c r="P351" s="139"/>
    </row>
    <row r="352" spans="1:16" x14ac:dyDescent="0.25">
      <c r="A352" s="43"/>
      <c r="B352" s="163" t="s">
        <v>620</v>
      </c>
      <c r="C352" s="163"/>
      <c r="D352" s="44" t="s">
        <v>178</v>
      </c>
      <c r="E352" s="39"/>
      <c r="F352" s="39"/>
      <c r="G352" s="39"/>
      <c r="H352" s="39"/>
      <c r="I352" s="39"/>
      <c r="J352" s="39"/>
      <c r="K352" s="39"/>
      <c r="L352" s="126"/>
      <c r="M352" s="40"/>
      <c r="P352" s="139"/>
    </row>
    <row r="353" spans="1:16" x14ac:dyDescent="0.25">
      <c r="A353" s="43" t="s">
        <v>542</v>
      </c>
      <c r="B353" s="140"/>
      <c r="C353" s="37"/>
      <c r="D353" s="44" t="s">
        <v>543</v>
      </c>
      <c r="E353" s="46">
        <f t="shared" ref="E353:M355" si="114">E354</f>
        <v>0</v>
      </c>
      <c r="F353" s="46">
        <f t="shared" si="114"/>
        <v>0</v>
      </c>
      <c r="G353" s="46">
        <f t="shared" si="114"/>
        <v>0</v>
      </c>
      <c r="H353" s="46">
        <f t="shared" si="114"/>
        <v>0</v>
      </c>
      <c r="I353" s="46">
        <f t="shared" si="114"/>
        <v>0</v>
      </c>
      <c r="J353" s="46">
        <f t="shared" si="114"/>
        <v>0</v>
      </c>
      <c r="K353" s="46">
        <f t="shared" si="114"/>
        <v>0</v>
      </c>
      <c r="L353" s="127">
        <f t="shared" si="114"/>
        <v>0</v>
      </c>
      <c r="M353" s="47">
        <f t="shared" si="114"/>
        <v>0</v>
      </c>
      <c r="P353" s="139"/>
    </row>
    <row r="354" spans="1:16" x14ac:dyDescent="0.25">
      <c r="A354" s="43" t="s">
        <v>544</v>
      </c>
      <c r="B354" s="140"/>
      <c r="C354" s="140"/>
      <c r="D354" s="44" t="s">
        <v>545</v>
      </c>
      <c r="E354" s="46">
        <f t="shared" si="114"/>
        <v>0</v>
      </c>
      <c r="F354" s="46">
        <f t="shared" si="114"/>
        <v>0</v>
      </c>
      <c r="G354" s="46">
        <f t="shared" si="114"/>
        <v>0</v>
      </c>
      <c r="H354" s="46">
        <f t="shared" si="114"/>
        <v>0</v>
      </c>
      <c r="I354" s="46">
        <f t="shared" si="114"/>
        <v>0</v>
      </c>
      <c r="J354" s="46">
        <f t="shared" si="114"/>
        <v>0</v>
      </c>
      <c r="K354" s="46">
        <f t="shared" si="114"/>
        <v>0</v>
      </c>
      <c r="L354" s="127">
        <f t="shared" si="114"/>
        <v>0</v>
      </c>
      <c r="M354" s="47">
        <f t="shared" si="114"/>
        <v>0</v>
      </c>
      <c r="P354" s="139"/>
    </row>
    <row r="355" spans="1:16" x14ac:dyDescent="0.25">
      <c r="A355" s="35"/>
      <c r="B355" s="140" t="s">
        <v>546</v>
      </c>
      <c r="C355" s="141"/>
      <c r="D355" s="24" t="s">
        <v>547</v>
      </c>
      <c r="E355" s="46">
        <f t="shared" si="114"/>
        <v>0</v>
      </c>
      <c r="F355" s="46">
        <f t="shared" si="114"/>
        <v>0</v>
      </c>
      <c r="G355" s="46">
        <f t="shared" si="114"/>
        <v>0</v>
      </c>
      <c r="H355" s="46">
        <f t="shared" si="114"/>
        <v>0</v>
      </c>
      <c r="I355" s="46">
        <f t="shared" si="114"/>
        <v>0</v>
      </c>
      <c r="J355" s="46">
        <f t="shared" si="114"/>
        <v>0</v>
      </c>
      <c r="K355" s="46">
        <f t="shared" si="114"/>
        <v>0</v>
      </c>
      <c r="L355" s="127">
        <f t="shared" si="114"/>
        <v>0</v>
      </c>
      <c r="M355" s="47">
        <f t="shared" si="114"/>
        <v>0</v>
      </c>
      <c r="P355" s="139"/>
    </row>
    <row r="356" spans="1:16" x14ac:dyDescent="0.25">
      <c r="A356" s="32"/>
      <c r="B356" s="87"/>
      <c r="C356" s="37" t="s">
        <v>550</v>
      </c>
      <c r="D356" s="76" t="s">
        <v>551</v>
      </c>
      <c r="E356" s="39"/>
      <c r="F356" s="39"/>
      <c r="G356" s="39"/>
      <c r="H356" s="39"/>
      <c r="I356" s="39"/>
      <c r="J356" s="39"/>
      <c r="K356" s="39"/>
      <c r="L356" s="126"/>
      <c r="M356" s="40"/>
      <c r="P356" s="139"/>
    </row>
    <row r="357" spans="1:16" x14ac:dyDescent="0.25">
      <c r="A357" s="32"/>
      <c r="B357" s="87"/>
      <c r="C357" s="74"/>
      <c r="D357" s="111"/>
      <c r="E357" s="95"/>
      <c r="F357" s="95"/>
      <c r="G357" s="95"/>
      <c r="H357" s="95"/>
      <c r="I357" s="96"/>
      <c r="J357" s="97"/>
      <c r="K357" s="98"/>
      <c r="L357" s="133"/>
      <c r="M357" s="99"/>
      <c r="P357" s="139"/>
    </row>
    <row r="358" spans="1:16" x14ac:dyDescent="0.25">
      <c r="A358" s="179" t="s">
        <v>621</v>
      </c>
      <c r="B358" s="163"/>
      <c r="C358" s="163"/>
      <c r="D358" s="44" t="s">
        <v>622</v>
      </c>
      <c r="E358" s="101">
        <f>E359</f>
        <v>0</v>
      </c>
      <c r="F358" s="101">
        <f>F359</f>
        <v>0</v>
      </c>
      <c r="G358" s="101">
        <f t="shared" ref="G358:M358" si="115">G359</f>
        <v>0</v>
      </c>
      <c r="H358" s="101">
        <f t="shared" si="115"/>
        <v>0</v>
      </c>
      <c r="I358" s="101">
        <f t="shared" si="115"/>
        <v>-225667.66</v>
      </c>
      <c r="J358" s="101">
        <f t="shared" si="115"/>
        <v>-225667.66</v>
      </c>
      <c r="K358" s="101">
        <f t="shared" si="115"/>
        <v>-225667.66</v>
      </c>
      <c r="L358" s="134">
        <f t="shared" si="115"/>
        <v>0</v>
      </c>
      <c r="M358" s="102">
        <f t="shared" si="115"/>
        <v>0</v>
      </c>
      <c r="P358" s="139"/>
    </row>
    <row r="359" spans="1:16" x14ac:dyDescent="0.25">
      <c r="A359" s="32"/>
      <c r="B359" s="163" t="s">
        <v>623</v>
      </c>
      <c r="C359" s="163"/>
      <c r="D359" s="24">
        <v>85.01</v>
      </c>
      <c r="E359" s="93">
        <f>SUM(E360:E362)</f>
        <v>0</v>
      </c>
      <c r="F359" s="93">
        <f>SUM(F360:F362)</f>
        <v>0</v>
      </c>
      <c r="G359" s="93">
        <f t="shared" ref="G359:M359" si="116">SUM(G360:G362)</f>
        <v>0</v>
      </c>
      <c r="H359" s="93">
        <f t="shared" si="116"/>
        <v>0</v>
      </c>
      <c r="I359" s="93">
        <f t="shared" si="116"/>
        <v>-225667.66</v>
      </c>
      <c r="J359" s="93">
        <f t="shared" si="116"/>
        <v>-225667.66</v>
      </c>
      <c r="K359" s="93">
        <f t="shared" si="116"/>
        <v>-225667.66</v>
      </c>
      <c r="L359" s="132">
        <f t="shared" si="116"/>
        <v>0</v>
      </c>
      <c r="M359" s="94">
        <f t="shared" si="116"/>
        <v>0</v>
      </c>
      <c r="P359" s="139"/>
    </row>
    <row r="360" spans="1:16" ht="38.25" x14ac:dyDescent="0.25">
      <c r="A360" s="32"/>
      <c r="B360" s="146"/>
      <c r="C360" s="113" t="s">
        <v>624</v>
      </c>
      <c r="D360" s="76" t="s">
        <v>625</v>
      </c>
      <c r="E360" s="39"/>
      <c r="F360" s="39"/>
      <c r="G360" s="39"/>
      <c r="H360" s="39"/>
      <c r="I360" s="39">
        <f>J360</f>
        <v>-225667.66</v>
      </c>
      <c r="J360" s="39">
        <f>K360</f>
        <v>-225667.66</v>
      </c>
      <c r="K360" s="39">
        <v>-225667.66</v>
      </c>
      <c r="L360" s="126">
        <f t="shared" ref="L360" si="117">J360-K360</f>
        <v>0</v>
      </c>
      <c r="M360" s="40"/>
      <c r="P360" s="139"/>
    </row>
    <row r="361" spans="1:16" ht="25.5" x14ac:dyDescent="0.25">
      <c r="A361" s="32"/>
      <c r="B361" s="146"/>
      <c r="C361" s="124" t="s">
        <v>626</v>
      </c>
      <c r="D361" s="76" t="s">
        <v>627</v>
      </c>
      <c r="E361" s="39"/>
      <c r="F361" s="39"/>
      <c r="G361" s="39"/>
      <c r="H361" s="39"/>
      <c r="I361" s="39"/>
      <c r="J361" s="39"/>
      <c r="K361" s="39"/>
      <c r="L361" s="126"/>
      <c r="M361" s="40"/>
    </row>
    <row r="362" spans="1:16" ht="26.25" thickBot="1" x14ac:dyDescent="0.3">
      <c r="A362" s="114"/>
      <c r="B362" s="115"/>
      <c r="C362" s="116" t="s">
        <v>628</v>
      </c>
      <c r="D362" s="117" t="s">
        <v>629</v>
      </c>
      <c r="E362" s="118"/>
      <c r="F362" s="118"/>
      <c r="G362" s="118"/>
      <c r="H362" s="118"/>
      <c r="I362" s="118"/>
      <c r="J362" s="118"/>
      <c r="K362" s="118"/>
      <c r="L362" s="136">
        <f>J362-K362</f>
        <v>0</v>
      </c>
      <c r="M362" s="119"/>
    </row>
    <row r="363" spans="1:16" x14ac:dyDescent="0.25">
      <c r="C363" t="s">
        <v>630</v>
      </c>
    </row>
    <row r="364" spans="1:16" x14ac:dyDescent="0.25">
      <c r="C364" t="s">
        <v>631</v>
      </c>
    </row>
    <row r="366" spans="1:16" x14ac:dyDescent="0.25">
      <c r="C366" s="120" t="s">
        <v>636</v>
      </c>
      <c r="D366" s="123" t="s">
        <v>632</v>
      </c>
      <c r="F366" s="121"/>
      <c r="G366" s="122"/>
      <c r="K366" s="137" t="s">
        <v>638</v>
      </c>
    </row>
    <row r="367" spans="1:16" x14ac:dyDescent="0.25">
      <c r="C367" t="s">
        <v>645</v>
      </c>
      <c r="D367" t="s">
        <v>637</v>
      </c>
      <c r="K367" t="s">
        <v>639</v>
      </c>
    </row>
    <row r="372" spans="11:11" x14ac:dyDescent="0.25">
      <c r="K372" s="137" t="s">
        <v>640</v>
      </c>
    </row>
    <row r="373" spans="11:11" x14ac:dyDescent="0.25">
      <c r="K373" t="s">
        <v>641</v>
      </c>
    </row>
  </sheetData>
  <mergeCells count="107">
    <mergeCell ref="B359:C359"/>
    <mergeCell ref="B337:C337"/>
    <mergeCell ref="A341:C341"/>
    <mergeCell ref="B342:C342"/>
    <mergeCell ref="A350:C350"/>
    <mergeCell ref="B352:C352"/>
    <mergeCell ref="A358:C358"/>
    <mergeCell ref="B311:C311"/>
    <mergeCell ref="B323:C323"/>
    <mergeCell ref="A327:C327"/>
    <mergeCell ref="B328:C328"/>
    <mergeCell ref="A332:C332"/>
    <mergeCell ref="B333:C333"/>
    <mergeCell ref="B305:C305"/>
    <mergeCell ref="B306:C306"/>
    <mergeCell ref="B307:C307"/>
    <mergeCell ref="B308:C308"/>
    <mergeCell ref="B309:C309"/>
    <mergeCell ref="B310:C310"/>
    <mergeCell ref="B294:C294"/>
    <mergeCell ref="B296:C296"/>
    <mergeCell ref="B298:C298"/>
    <mergeCell ref="A300:C300"/>
    <mergeCell ref="B303:C303"/>
    <mergeCell ref="B304:C304"/>
    <mergeCell ref="B281:C281"/>
    <mergeCell ref="B282:C282"/>
    <mergeCell ref="B283:C283"/>
    <mergeCell ref="B284:C284"/>
    <mergeCell ref="A285:C285"/>
    <mergeCell ref="B286:C286"/>
    <mergeCell ref="B275:C275"/>
    <mergeCell ref="B276:C276"/>
    <mergeCell ref="B277:C277"/>
    <mergeCell ref="B278:C278"/>
    <mergeCell ref="B279:C279"/>
    <mergeCell ref="B280:C280"/>
    <mergeCell ref="B269:C269"/>
    <mergeCell ref="B270:C270"/>
    <mergeCell ref="B271:C271"/>
    <mergeCell ref="B272:C272"/>
    <mergeCell ref="B273:C273"/>
    <mergeCell ref="B274:C274"/>
    <mergeCell ref="B263:C263"/>
    <mergeCell ref="B264:C264"/>
    <mergeCell ref="B265:C265"/>
    <mergeCell ref="B266:C266"/>
    <mergeCell ref="B267:C267"/>
    <mergeCell ref="B268:C268"/>
    <mergeCell ref="B248:C248"/>
    <mergeCell ref="B252:C252"/>
    <mergeCell ref="B255:C255"/>
    <mergeCell ref="B260:C260"/>
    <mergeCell ref="B261:C261"/>
    <mergeCell ref="B262:C262"/>
    <mergeCell ref="B225:C225"/>
    <mergeCell ref="B229:C229"/>
    <mergeCell ref="B231:C231"/>
    <mergeCell ref="A239:C239"/>
    <mergeCell ref="B240:C240"/>
    <mergeCell ref="B244:C244"/>
    <mergeCell ref="B146:C146"/>
    <mergeCell ref="A151:C151"/>
    <mergeCell ref="B152:C152"/>
    <mergeCell ref="B211:C211"/>
    <mergeCell ref="A220:C220"/>
    <mergeCell ref="B221:C221"/>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A12:C12"/>
    <mergeCell ref="B91:C91"/>
    <mergeCell ref="B92:C92"/>
    <mergeCell ref="B96:C96"/>
    <mergeCell ref="B100:C100"/>
    <mergeCell ref="B127:C127"/>
    <mergeCell ref="L8:L11"/>
    <mergeCell ref="M8:M11"/>
    <mergeCell ref="E9:E11"/>
    <mergeCell ref="F9:F11"/>
    <mergeCell ref="G9:G11"/>
    <mergeCell ref="H9:H11"/>
    <mergeCell ref="C2:K2"/>
    <mergeCell ref="A3:M3"/>
    <mergeCell ref="A4:M4"/>
    <mergeCell ref="A8:C11"/>
    <mergeCell ref="D8:D11"/>
    <mergeCell ref="E8:F8"/>
    <mergeCell ref="G8:H8"/>
    <mergeCell ref="I8:I11"/>
    <mergeCell ref="J8:J11"/>
    <mergeCell ref="K8:K11"/>
  </mergeCells>
  <pageMargins left="0.2" right="0.2"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Centralizat</vt:lpstr>
      <vt:lpstr>Surse proprii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Croitoru</dc:creator>
  <cp:lastModifiedBy>Aurel NISTOR</cp:lastModifiedBy>
  <cp:lastPrinted>2021-07-16T06:13:54Z</cp:lastPrinted>
  <dcterms:created xsi:type="dcterms:W3CDTF">2020-02-04T06:42:36Z</dcterms:created>
  <dcterms:modified xsi:type="dcterms:W3CDTF">2021-07-21T12:10:41Z</dcterms:modified>
</cp:coreProperties>
</file>